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filterPrivacy="1" defaultThemeVersion="124226"/>
  <xr:revisionPtr revIDLastSave="0" documentId="13_ncr:1_{460E619F-1617-4095-A29B-4A909F839144}" xr6:coauthVersionLast="45" xr6:coauthVersionMax="45" xr10:uidLastSave="{00000000-0000-0000-0000-000000000000}"/>
  <bookViews>
    <workbookView xWindow="-120" yWindow="-120" windowWidth="29040" windowHeight="15840" tabRatio="964" activeTab="2" xr2:uid="{00000000-000D-0000-FFFF-FFFF00000000}"/>
  </bookViews>
  <sheets>
    <sheet name="დანართი 1. 2019წ საშტატო" sheetId="71" r:id="rId1"/>
    <sheet name="დანართი 2. ბიუჯეტი 2020" sheetId="62" r:id="rId2"/>
    <sheet name="დანართი 3. საშტატო (80)" sheetId="60" r:id="rId3"/>
  </sheets>
  <definedNames>
    <definedName name="_xlnm.Print_Area" localSheetId="1">'დანართი 2. ბიუჯეტი 2020'!$E$1:$F$36</definedName>
    <definedName name="_xlnm.Print_Area" localSheetId="2">'დანართი 3. საშტატო (80)'!$A$1:$G$58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60" l="1"/>
  <c r="F8" i="60"/>
  <c r="F9" i="60"/>
  <c r="F10" i="60"/>
  <c r="F11" i="60"/>
  <c r="F12" i="60"/>
  <c r="F13" i="60"/>
  <c r="F14" i="60"/>
  <c r="F15" i="60"/>
  <c r="F16" i="60"/>
  <c r="F17" i="60"/>
  <c r="F18" i="60"/>
  <c r="F19" i="60"/>
  <c r="F20" i="60"/>
  <c r="F21" i="60"/>
  <c r="F22" i="60"/>
  <c r="F23" i="60"/>
  <c r="F24" i="60"/>
  <c r="F25" i="60"/>
  <c r="F26" i="60"/>
  <c r="F27" i="60"/>
  <c r="F29" i="60"/>
  <c r="F30" i="60"/>
  <c r="F31" i="60"/>
  <c r="F32" i="60"/>
  <c r="F33" i="60"/>
  <c r="F34" i="60"/>
  <c r="F35" i="60"/>
  <c r="F36" i="60"/>
  <c r="F37" i="60"/>
  <c r="F38" i="60"/>
  <c r="F39" i="60"/>
  <c r="F40" i="60"/>
  <c r="F41" i="60"/>
  <c r="F42" i="60"/>
  <c r="F43" i="60"/>
  <c r="F44" i="60"/>
  <c r="F45" i="60"/>
  <c r="F55" i="60"/>
  <c r="F56" i="60"/>
  <c r="F57" i="60"/>
  <c r="F58" i="60"/>
  <c r="F48" i="60"/>
  <c r="F49" i="60"/>
  <c r="F50" i="60"/>
  <c r="F51" i="60"/>
  <c r="F52" i="60"/>
  <c r="F54" i="60"/>
  <c r="F53" i="60" s="1"/>
  <c r="K7" i="71" l="1"/>
  <c r="K5" i="71" s="1"/>
  <c r="I7" i="71"/>
  <c r="F7" i="71"/>
  <c r="J5" i="71"/>
  <c r="I5" i="71"/>
  <c r="F5" i="71"/>
  <c r="E47" i="60" l="1"/>
  <c r="E48" i="60"/>
  <c r="G45" i="60" l="1"/>
  <c r="F47" i="60" l="1"/>
  <c r="G9" i="60"/>
  <c r="G56" i="60"/>
  <c r="G57" i="60"/>
  <c r="G58" i="60"/>
  <c r="F46" i="60" l="1"/>
  <c r="F31" i="62"/>
  <c r="F11" i="62" l="1"/>
  <c r="G55" i="60" l="1"/>
  <c r="G54" i="60"/>
  <c r="D53" i="60"/>
  <c r="G52" i="60"/>
  <c r="G51" i="60"/>
  <c r="G50" i="60"/>
  <c r="G49" i="60"/>
  <c r="G48" i="60"/>
  <c r="D46" i="60"/>
  <c r="D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8" i="60"/>
  <c r="G7" i="60"/>
  <c r="B7" i="60"/>
  <c r="B8" i="60" s="1"/>
  <c r="B9" i="60" s="1"/>
  <c r="B10" i="60" s="1"/>
  <c r="B11" i="60" s="1"/>
  <c r="B12" i="60" s="1"/>
  <c r="B13" i="60" s="1"/>
  <c r="B14" i="60" s="1"/>
  <c r="B15" i="60" s="1"/>
  <c r="B16" i="60" s="1"/>
  <c r="B17" i="60" s="1"/>
  <c r="B18" i="60" s="1"/>
  <c r="B19" i="60" s="1"/>
  <c r="B20" i="60" s="1"/>
  <c r="B21" i="60" s="1"/>
  <c r="B22" i="60" s="1"/>
  <c r="B23" i="60" s="1"/>
  <c r="B24" i="60" s="1"/>
  <c r="B25" i="60" s="1"/>
  <c r="B26" i="60" s="1"/>
  <c r="B27" i="60" s="1"/>
  <c r="B28" i="60" s="1"/>
  <c r="B29" i="60" s="1"/>
  <c r="B30" i="60" s="1"/>
  <c r="B31" i="60" s="1"/>
  <c r="B32" i="60" s="1"/>
  <c r="B33" i="60" s="1"/>
  <c r="B34" i="60" s="1"/>
  <c r="B35" i="60" s="1"/>
  <c r="B36" i="60" s="1"/>
  <c r="B37" i="60" s="1"/>
  <c r="B38" i="60" s="1"/>
  <c r="B39" i="60" s="1"/>
  <c r="B40" i="60" s="1"/>
  <c r="B41" i="60" s="1"/>
  <c r="B42" i="60" s="1"/>
  <c r="B43" i="60" s="1"/>
  <c r="B44" i="60" s="1"/>
  <c r="B45" i="60" s="1"/>
  <c r="B47" i="60" s="1"/>
  <c r="F6" i="60"/>
  <c r="G6" i="60" l="1"/>
  <c r="F5" i="60"/>
  <c r="D5" i="60"/>
  <c r="D4" i="60" s="1"/>
  <c r="F7" i="62" s="1"/>
  <c r="G30" i="60"/>
  <c r="G53" i="60"/>
  <c r="G47" i="60"/>
  <c r="G46" i="60" s="1"/>
  <c r="G44" i="60" l="1"/>
  <c r="G5" i="60" s="1"/>
  <c r="B48" i="60"/>
  <c r="B49" i="60" s="1"/>
  <c r="B50" i="60" s="1"/>
  <c r="F4" i="60"/>
  <c r="G4" i="60" s="1"/>
  <c r="F8" i="62" s="1"/>
  <c r="B51" i="60" l="1"/>
  <c r="B52" i="60" s="1"/>
  <c r="B54" i="60" s="1"/>
  <c r="B55" i="60" s="1"/>
  <c r="B56" i="60" s="1"/>
  <c r="B57" i="60" s="1"/>
  <c r="B58" i="60" s="1"/>
  <c r="F6" i="62"/>
  <c r="F4" i="62" s="1"/>
</calcChain>
</file>

<file path=xl/sharedStrings.xml><?xml version="1.0" encoding="utf-8"?>
<sst xmlns="http://schemas.openxmlformats.org/spreadsheetml/2006/main" count="108" uniqueCount="97">
  <si>
    <t>საქონელი და მომსახურება</t>
  </si>
  <si>
    <t>არაფინანსური აქტივები</t>
  </si>
  <si>
    <t>დირექტორი</t>
  </si>
  <si>
    <t>დასაქმებულთა რიცხოვნობა</t>
  </si>
  <si>
    <t>წყლის ხარჯი</t>
  </si>
  <si>
    <t>მთავარი ბუღალტერი</t>
  </si>
  <si>
    <t>დირექტორის მოადგილე</t>
  </si>
  <si>
    <t xml:space="preserve"> </t>
  </si>
  <si>
    <t>დამხმარე სპეციალისტი</t>
  </si>
  <si>
    <t>მენეჯერული აღრიცხვის სპეციალისტი</t>
  </si>
  <si>
    <t>დანართი 2</t>
  </si>
  <si>
    <t>შტატით გათვალისწინებული თანამდებობების დასახელება</t>
  </si>
  <si>
    <t>რაოდენობა</t>
  </si>
  <si>
    <t>თანამდებობრივი სარგო ერთ ერთეულზე თვეში</t>
  </si>
  <si>
    <t>თანამდებობრივი სარგო თვეში</t>
  </si>
  <si>
    <t>წლიური შრომის ანაზღაურება</t>
  </si>
  <si>
    <t>№</t>
  </si>
  <si>
    <t xml:space="preserve">სულ:   </t>
  </si>
  <si>
    <t>ადმინისტრაციული</t>
  </si>
  <si>
    <t>დირექტორის აპარატის უფროსი</t>
  </si>
  <si>
    <t>დირექტორის აპარატის მთავარი სპეციალისტი</t>
  </si>
  <si>
    <t>მთავარი იურიდიული ოფიცერი (იურიდიული დეპარტამენტის უფროსი)</t>
  </si>
  <si>
    <t>იურიდიული დეპარტამენტის უფროსის მოადგილე</t>
  </si>
  <si>
    <t>იურიდიული დეპარტამენტის სპეციალისტი</t>
  </si>
  <si>
    <t>მენეჯერული აღრიცხვის ჯგუფის უფროსი</t>
  </si>
  <si>
    <t>ადმინისტრაციული დეპარტამენტის უფროსი</t>
  </si>
  <si>
    <t>მთავარი სპეციალისტი (საქმისწარმოება)</t>
  </si>
  <si>
    <t>საფინანსო განყოფილების უფროსი</t>
  </si>
  <si>
    <t>საფინანსო განყოფილების სპეციალისტი</t>
  </si>
  <si>
    <t>სამეურნეო, ქონების მართვის და ლოჯისტიკის განყოფილების სპეციალისტი</t>
  </si>
  <si>
    <t>საინფორმაციო ტექნოლოგიების  დეპარტამენტის უფროსი</t>
  </si>
  <si>
    <t>საინფორმაციო ტექნოლოგიების  დეპარტამენტის სპეციალისტი</t>
  </si>
  <si>
    <t>საზოგადოებასთან ურთიერთობის  დეპარტამენტის უფროსი</t>
  </si>
  <si>
    <t>საზოგადოებასთან ურთიერთობის  დეპარტამენტის უფროსის მოადგილე</t>
  </si>
  <si>
    <t>საზოგადოებასთან ურთიერთობის  დეპარტამენტის უფროსი სპეციალისტი</t>
  </si>
  <si>
    <t>შიდა აუდიტის სამსახურის უფროსი</t>
  </si>
  <si>
    <t>საოპერაციო დეპარტამენტის უფროსი</t>
  </si>
  <si>
    <t>საოპერაციო დეპარტამენტის  უფროსის მოადგილე</t>
  </si>
  <si>
    <t>საოპერაციო დეპარტამენტის  ფინანსური ანალიტიკოსი</t>
  </si>
  <si>
    <t>მომსახურების განყოფილების უფროსი</t>
  </si>
  <si>
    <t>მომსახურების განყოფილების სპეციალისტი</t>
  </si>
  <si>
    <t>საინვესტიციო საქმიანობა</t>
  </si>
  <si>
    <t>საინვესტიციო საბჭოს წევრი</t>
  </si>
  <si>
    <t>უფროსი საინვესტიციო ოფიცერი (სამსახურის უფროსი)</t>
  </si>
  <si>
    <t>რისკის კონტროლი</t>
  </si>
  <si>
    <t>რისკის კონტროლის კომიტეტის წევრი</t>
  </si>
  <si>
    <t>მთავარი რისკის ოფიცერი (სამსახურის უფროსი)</t>
  </si>
  <si>
    <t>პენსიის გაცემის დეპარტამენტის უფროსი</t>
  </si>
  <si>
    <t>ცვლილება</t>
  </si>
  <si>
    <t>შიდა აუდიტის სამსახურის უფროსის მოადგილე</t>
  </si>
  <si>
    <t>შიდა აუდიტის სამსახურის მთავარი სპეციალისტი</t>
  </si>
  <si>
    <t>ადამიანური რესურსების მართვის განყოფილების უფროსი</t>
  </si>
  <si>
    <t>ადამიანური რესურსების მართვის განყოფილების სპეციალისტი</t>
  </si>
  <si>
    <t>პენსიის გაცემის დეპარტამენტის სპეციალისტი</t>
  </si>
  <si>
    <t>საფინანსო განყოფილების მთავარი სპეციალისტი</t>
  </si>
  <si>
    <t>მთავარი რისკის ოფიცრსი მოადგილე (სამსახურის უფროსის მოადგილე)</t>
  </si>
  <si>
    <t>დირექტორის მრჩეველი</t>
  </si>
  <si>
    <t>მაგთი კორპორაციული</t>
  </si>
  <si>
    <t>შუქი</t>
  </si>
  <si>
    <t>დაცვის ხარჯი</t>
  </si>
  <si>
    <t>შრომის ანაზღაურება</t>
  </si>
  <si>
    <t>კომპიუტერები</t>
  </si>
  <si>
    <t>მაცნე საკანონმდებლო</t>
  </si>
  <si>
    <t>გაუთვალისწინებელი ხარჯები</t>
  </si>
  <si>
    <t>დანამატი/ჯილდო</t>
  </si>
  <si>
    <t>გაუთვალისწონებელი ხარჯი</t>
  </si>
  <si>
    <t>ლიცენზიები/Firewall</t>
  </si>
  <si>
    <t>საკანცელარიო/კარტრ/პრინტ</t>
  </si>
  <si>
    <t>საინფორმაციო ტექნოლოგიების  დეპარტამენტის უფროსი სპეციალისტი ("ბექენდ" დეველოპერი)</t>
  </si>
  <si>
    <t>საბანკო დეპოზიტარი</t>
  </si>
  <si>
    <t>2020 წლის ბიუჯეტი</t>
  </si>
  <si>
    <t>შტატგარეშე თანამშრომლები (10 კაცი)</t>
  </si>
  <si>
    <t>მივლინება (ქვეყნის შიგნით და გარეთ)</t>
  </si>
  <si>
    <t>ოფისის ქირა</t>
  </si>
  <si>
    <t>ინტერნეტის მომსახურება</t>
  </si>
  <si>
    <t>აუდიტის მომსახურება</t>
  </si>
  <si>
    <t>Edocument პროგრამა</t>
  </si>
  <si>
    <t>პრ კამპანია</t>
  </si>
  <si>
    <t>საინვესტიციო პროგრამა (ბლუმბერგი)</t>
  </si>
  <si>
    <t>პორტფელის მმართველი</t>
  </si>
  <si>
    <t>ტრანზაქციების დადასტურება და ანგარისწორების სპეციალისტი</t>
  </si>
  <si>
    <t>ტრეიდერი / უმცროსი პორტფელის მმართველი</t>
  </si>
  <si>
    <t>საინფორმაციო ტექნოლოგიების  დეპარტამენტის უფროსი სპეციალისტი ("ფრონტენდ" დეველოპერი)</t>
  </si>
  <si>
    <t>დასაქმებულთა სარგო</t>
  </si>
  <si>
    <t>საინფორმაციო უსაფრთხოების ოფიცერი</t>
  </si>
  <si>
    <t>სამეურნეო, ქონების მართვის და ლოჯისტიკის განყოფილების უფროსი (შრომის უსაფრთხოების ოფიცერი, შეთავსებით)</t>
  </si>
  <si>
    <t>სულ ბიუჯეტი</t>
  </si>
  <si>
    <t>დანართი 3</t>
  </si>
  <si>
    <t>დანართი 1</t>
  </si>
  <si>
    <t xml:space="preserve">საშტატო ნუსხის ცვლილების პროექტი </t>
  </si>
  <si>
    <t>ცვლილება (რაოდენობა)</t>
  </si>
  <si>
    <t xml:space="preserve">ცვლილება
(თანხა, თვეში) </t>
  </si>
  <si>
    <t xml:space="preserve">სულ </t>
  </si>
  <si>
    <t>დამტკიცებული</t>
  </si>
  <si>
    <r>
      <t xml:space="preserve">რისკის კონტროლის მთავარი სპეციალისტი </t>
    </r>
    <r>
      <rPr>
        <b/>
        <sz val="11"/>
        <color theme="1"/>
        <rFont val="Sylfaen"/>
        <family val="1"/>
      </rPr>
      <t>შეიცვლება</t>
    </r>
    <r>
      <rPr>
        <sz val="11"/>
        <color theme="1"/>
        <rFont val="Sylfaen"/>
        <family val="1"/>
        <charset val="204"/>
      </rPr>
      <t xml:space="preserve"> რისკის კონტროლის ანალიტიკოსი</t>
    </r>
  </si>
  <si>
    <t>საინვესტიციო საბჭოს მივლინებების ხარჯები (კვარტალში ერთხელ) (4 x 20,000)</t>
  </si>
  <si>
    <t>რისკის კონტროლის ანალიტიკოსი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</si>
</sst>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-* #,##0.00\ _₾_-;\-* #,##0.00\ _₾_-;_-* &quot;-&quot;??\ _₾_-;_-@_-"/>
    <numFmt numFmtId="165" formatCode="_-* #,##0\ _₾_-;\-* #,##0\ _₾_-;_-* &quot;-&quot;??\ _₾_-;_-@_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i/>
      <sz val="12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i/>
      <sz val="11"/>
      <color theme="1"/>
      <name val="Sylfaen"/>
      <family val="1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3" fontId="5" fillId="0" borderId="0" xfId="3" applyNumberFormat="1" applyFont="1" applyAlignment="1">
      <alignment horizontal="left" vertical="center" indent="1"/>
    </xf>
    <xf numFmtId="0" fontId="4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vertical="top"/>
    </xf>
    <xf numFmtId="165" fontId="6" fillId="3" borderId="7" xfId="3" applyNumberFormat="1" applyFont="1" applyFill="1" applyBorder="1"/>
    <xf numFmtId="165" fontId="6" fillId="3" borderId="8" xfId="3" applyNumberFormat="1" applyFont="1" applyFill="1" applyBorder="1"/>
    <xf numFmtId="0" fontId="0" fillId="0" borderId="0" xfId="0" applyFont="1"/>
    <xf numFmtId="165" fontId="0" fillId="0" borderId="0" xfId="0" applyNumberFormat="1" applyFont="1"/>
    <xf numFmtId="41" fontId="0" fillId="0" borderId="0" xfId="0" applyNumberFormat="1" applyFont="1"/>
    <xf numFmtId="164" fontId="0" fillId="0" borderId="0" xfId="3" applyFont="1"/>
    <xf numFmtId="164" fontId="3" fillId="0" borderId="0" xfId="3" applyFont="1"/>
    <xf numFmtId="0" fontId="7" fillId="0" borderId="0" xfId="0" applyFont="1"/>
    <xf numFmtId="0" fontId="6" fillId="0" borderId="1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0" xfId="0" applyFont="1" applyBorder="1" applyAlignment="1">
      <alignment horizontal="left" indent="1"/>
    </xf>
    <xf numFmtId="37" fontId="7" fillId="0" borderId="21" xfId="0" applyNumberFormat="1" applyFont="1" applyBorder="1"/>
    <xf numFmtId="0" fontId="0" fillId="0" borderId="20" xfId="0" applyBorder="1"/>
    <xf numFmtId="0" fontId="7" fillId="0" borderId="22" xfId="0" applyFont="1" applyBorder="1" applyAlignment="1">
      <alignment horizontal="left" indent="1"/>
    </xf>
    <xf numFmtId="166" fontId="7" fillId="0" borderId="21" xfId="0" applyNumberFormat="1" applyFont="1" applyBorder="1"/>
    <xf numFmtId="166" fontId="7" fillId="0" borderId="21" xfId="3" applyNumberFormat="1" applyFont="1" applyBorder="1"/>
    <xf numFmtId="166" fontId="7" fillId="0" borderId="23" xfId="3" applyNumberFormat="1" applyFont="1" applyBorder="1"/>
    <xf numFmtId="0" fontId="7" fillId="0" borderId="20" xfId="0" applyFont="1" applyFill="1" applyBorder="1" applyAlignment="1">
      <alignment horizontal="left" indent="1"/>
    </xf>
    <xf numFmtId="165" fontId="0" fillId="0" borderId="0" xfId="3" applyNumberFormat="1" applyFont="1"/>
    <xf numFmtId="0" fontId="0" fillId="0" borderId="21" xfId="0" applyBorder="1"/>
    <xf numFmtId="166" fontId="6" fillId="0" borderId="19" xfId="0" applyNumberFormat="1" applyFont="1" applyBorder="1" applyAlignment="1">
      <alignment horizontal="left" indent="3"/>
    </xf>
    <xf numFmtId="0" fontId="0" fillId="0" borderId="20" xfId="0" applyBorder="1" applyAlignment="1">
      <alignment horizontal="left" indent="1"/>
    </xf>
    <xf numFmtId="2" fontId="6" fillId="0" borderId="21" xfId="0" applyNumberFormat="1" applyFont="1" applyBorder="1"/>
    <xf numFmtId="0" fontId="7" fillId="0" borderId="0" xfId="0" applyFont="1" applyAlignment="1">
      <alignment vertical="top"/>
    </xf>
    <xf numFmtId="0" fontId="9" fillId="0" borderId="3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37" fontId="6" fillId="2" borderId="7" xfId="3" applyNumberFormat="1" applyFont="1" applyFill="1" applyBorder="1" applyAlignment="1">
      <alignment horizontal="center" vertical="center"/>
    </xf>
    <xf numFmtId="37" fontId="6" fillId="2" borderId="8" xfId="3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/>
    </xf>
    <xf numFmtId="165" fontId="7" fillId="0" borderId="1" xfId="3" applyNumberFormat="1" applyFont="1" applyBorder="1" applyAlignment="1">
      <alignment vertical="top"/>
    </xf>
    <xf numFmtId="165" fontId="7" fillId="0" borderId="11" xfId="3" applyNumberFormat="1" applyFont="1" applyBorder="1" applyAlignment="1">
      <alignment vertical="top"/>
    </xf>
    <xf numFmtId="165" fontId="7" fillId="0" borderId="1" xfId="3" applyNumberFormat="1" applyFont="1" applyFill="1" applyBorder="1" applyAlignment="1">
      <alignment vertical="top"/>
    </xf>
    <xf numFmtId="165" fontId="7" fillId="3" borderId="7" xfId="3" applyNumberFormat="1" applyFont="1" applyFill="1" applyBorder="1"/>
    <xf numFmtId="165" fontId="7" fillId="0" borderId="1" xfId="3" applyNumberFormat="1" applyFont="1" applyBorder="1"/>
    <xf numFmtId="165" fontId="7" fillId="0" borderId="11" xfId="3" applyNumberFormat="1" applyFont="1" applyBorder="1"/>
    <xf numFmtId="165" fontId="7" fillId="3" borderId="7" xfId="3" applyNumberFormat="1" applyFont="1" applyFill="1" applyBorder="1" applyAlignment="1">
      <alignment vertical="top"/>
    </xf>
    <xf numFmtId="165" fontId="7" fillId="0" borderId="12" xfId="3" applyNumberFormat="1" applyFont="1" applyBorder="1" applyAlignment="1">
      <alignment vertical="top"/>
    </xf>
    <xf numFmtId="165" fontId="7" fillId="0" borderId="13" xfId="3" applyNumberFormat="1" applyFont="1" applyBorder="1" applyAlignment="1">
      <alignment vertical="top"/>
    </xf>
    <xf numFmtId="0" fontId="0" fillId="0" borderId="0" xfId="0" applyAlignment="1">
      <alignment vertical="center"/>
    </xf>
    <xf numFmtId="0" fontId="7" fillId="0" borderId="20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5" fontId="7" fillId="0" borderId="1" xfId="3" applyNumberFormat="1" applyFont="1" applyBorder="1" applyAlignment="1">
      <alignment horizontal="center" vertical="center"/>
    </xf>
    <xf numFmtId="165" fontId="7" fillId="0" borderId="1" xfId="3" applyNumberFormat="1" applyFont="1" applyFill="1" applyBorder="1" applyAlignment="1">
      <alignment horizontal="center" vertical="center"/>
    </xf>
    <xf numFmtId="165" fontId="6" fillId="3" borderId="7" xfId="3" applyNumberFormat="1" applyFont="1" applyFill="1" applyBorder="1" applyAlignment="1">
      <alignment horizontal="center" vertical="center"/>
    </xf>
    <xf numFmtId="165" fontId="7" fillId="0" borderId="2" xfId="3" applyNumberFormat="1" applyFont="1" applyBorder="1" applyAlignment="1">
      <alignment horizontal="center" vertical="center"/>
    </xf>
    <xf numFmtId="165" fontId="7" fillId="0" borderId="12" xfId="3" applyNumberFormat="1" applyFont="1" applyFill="1" applyBorder="1" applyAlignment="1">
      <alignment horizontal="center" vertical="center"/>
    </xf>
    <xf numFmtId="0" fontId="6" fillId="4" borderId="20" xfId="0" applyFont="1" applyFill="1" applyBorder="1"/>
    <xf numFmtId="165" fontId="6" fillId="4" borderId="21" xfId="3" applyNumberFormat="1" applyFont="1" applyFill="1" applyBorder="1"/>
    <xf numFmtId="0" fontId="6" fillId="0" borderId="7" xfId="0" applyFont="1" applyBorder="1" applyAlignment="1">
      <alignment horizontal="right" vertical="center" wrapText="1"/>
    </xf>
    <xf numFmtId="166" fontId="6" fillId="4" borderId="21" xfId="3" applyNumberFormat="1" applyFont="1" applyFill="1" applyBorder="1"/>
    <xf numFmtId="166" fontId="6" fillId="4" borderId="21" xfId="0" applyNumberFormat="1" applyFont="1" applyFill="1" applyBorder="1"/>
    <xf numFmtId="165" fontId="7" fillId="0" borderId="11" xfId="3" applyNumberFormat="1" applyFont="1" applyFill="1" applyBorder="1" applyAlignment="1">
      <alignment vertical="top"/>
    </xf>
    <xf numFmtId="0" fontId="0" fillId="0" borderId="0" xfId="0" applyFont="1" applyAlignment="1"/>
    <xf numFmtId="0" fontId="6" fillId="0" borderId="6" xfId="0" applyFont="1" applyBorder="1" applyAlignment="1">
      <alignment horizontal="center" vertical="center"/>
    </xf>
    <xf numFmtId="165" fontId="3" fillId="0" borderId="0" xfId="3" applyNumberFormat="1" applyFont="1"/>
    <xf numFmtId="165" fontId="0" fillId="0" borderId="0" xfId="3" applyNumberFormat="1" applyFont="1" applyAlignment="1"/>
    <xf numFmtId="166" fontId="8" fillId="0" borderId="21" xfId="0" applyNumberFormat="1" applyFont="1" applyFill="1" applyBorder="1"/>
    <xf numFmtId="166" fontId="8" fillId="0" borderId="21" xfId="0" applyNumberFormat="1" applyFont="1" applyFill="1" applyBorder="1" applyAlignment="1">
      <alignment vertical="center"/>
    </xf>
    <xf numFmtId="166" fontId="7" fillId="0" borderId="21" xfId="0" applyNumberFormat="1" applyFont="1" applyFill="1" applyBorder="1"/>
    <xf numFmtId="0" fontId="11" fillId="0" borderId="0" xfId="0" applyFont="1"/>
    <xf numFmtId="0" fontId="9" fillId="0" borderId="24" xfId="0" applyFont="1" applyBorder="1"/>
    <xf numFmtId="0" fontId="10" fillId="0" borderId="14" xfId="0" applyFont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165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7" fontId="6" fillId="3" borderId="1" xfId="3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7" fontId="6" fillId="2" borderId="1" xfId="3" applyNumberFormat="1" applyFont="1" applyFill="1" applyBorder="1" applyAlignment="1">
      <alignment horizontal="center" vertical="center"/>
    </xf>
    <xf numFmtId="37" fontId="8" fillId="0" borderId="0" xfId="0" applyNumberFormat="1" applyFont="1"/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top" wrapText="1"/>
    </xf>
    <xf numFmtId="0" fontId="8" fillId="0" borderId="1" xfId="0" applyFont="1" applyBorder="1"/>
    <xf numFmtId="166" fontId="8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165" fontId="7" fillId="0" borderId="1" xfId="3" applyNumberFormat="1" applyFont="1" applyBorder="1" applyAlignment="1">
      <alignment vertical="center"/>
    </xf>
    <xf numFmtId="165" fontId="7" fillId="2" borderId="1" xfId="3" applyNumberFormat="1" applyFont="1" applyFill="1" applyBorder="1" applyAlignment="1">
      <alignment vertical="center"/>
    </xf>
    <xf numFmtId="166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12" fillId="0" borderId="0" xfId="0" applyFont="1" applyAlignment="1">
      <alignment horizontal="right"/>
    </xf>
    <xf numFmtId="3" fontId="5" fillId="0" borderId="0" xfId="3" applyNumberFormat="1" applyFont="1" applyAlignment="1">
      <alignment horizontal="right" vertical="center" indent="1"/>
    </xf>
    <xf numFmtId="0" fontId="7" fillId="0" borderId="25" xfId="0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3" borderId="28" xfId="0" applyFont="1" applyFill="1" applyBorder="1" applyAlignment="1">
      <alignment horizontal="left" vertical="top" wrapText="1"/>
    </xf>
    <xf numFmtId="165" fontId="6" fillId="3" borderId="28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37" fontId="6" fillId="3" borderId="28" xfId="3" applyNumberFormat="1" applyFont="1" applyFill="1" applyBorder="1" applyAlignment="1">
      <alignment horizontal="center" vertical="center"/>
    </xf>
    <xf numFmtId="37" fontId="6" fillId="3" borderId="29" xfId="3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top" wrapText="1" indent="1"/>
    </xf>
    <xf numFmtId="165" fontId="7" fillId="0" borderId="7" xfId="3" applyNumberFormat="1" applyFont="1" applyBorder="1" applyAlignment="1">
      <alignment horizontal="center" vertical="center"/>
    </xf>
    <xf numFmtId="165" fontId="7" fillId="0" borderId="7" xfId="3" applyNumberFormat="1" applyFont="1" applyBorder="1" applyAlignment="1">
      <alignment vertical="top"/>
    </xf>
    <xf numFmtId="165" fontId="7" fillId="0" borderId="8" xfId="3" applyNumberFormat="1" applyFont="1" applyBorder="1" applyAlignment="1">
      <alignment vertical="top"/>
    </xf>
    <xf numFmtId="0" fontId="7" fillId="0" borderId="10" xfId="0" applyFont="1" applyBorder="1" applyAlignment="1">
      <alignment horizontal="left" vertical="top" wrapText="1" indent="1"/>
    </xf>
    <xf numFmtId="0" fontId="6" fillId="2" borderId="10" xfId="0" applyFont="1" applyFill="1" applyBorder="1" applyAlignment="1">
      <alignment horizontal="left" vertical="top" wrapText="1" indent="1"/>
    </xf>
    <xf numFmtId="0" fontId="7" fillId="0" borderId="10" xfId="0" applyFont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left" vertical="top" wrapText="1" indent="3"/>
    </xf>
    <xf numFmtId="0" fontId="7" fillId="0" borderId="10" xfId="0" applyFont="1" applyBorder="1" applyAlignment="1">
      <alignment horizontal="left" vertical="top" wrapText="1" indent="3"/>
    </xf>
    <xf numFmtId="0" fontId="7" fillId="0" borderId="10" xfId="0" applyFont="1" applyBorder="1" applyAlignment="1">
      <alignment horizontal="left" vertical="top" indent="3"/>
    </xf>
    <xf numFmtId="0" fontId="7" fillId="0" borderId="10" xfId="0" applyFont="1" applyFill="1" applyBorder="1" applyAlignment="1">
      <alignment horizontal="left" vertical="top" wrapText="1" indent="2"/>
    </xf>
    <xf numFmtId="0" fontId="6" fillId="3" borderId="6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indent="1"/>
    </xf>
    <xf numFmtId="0" fontId="7" fillId="0" borderId="30" xfId="0" applyFont="1" applyBorder="1" applyAlignment="1">
      <alignment horizontal="left" vertical="top" indent="2"/>
    </xf>
    <xf numFmtId="0" fontId="6" fillId="3" borderId="24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 indent="1"/>
    </xf>
    <xf numFmtId="0" fontId="7" fillId="0" borderId="9" xfId="0" applyFont="1" applyBorder="1" applyAlignment="1">
      <alignment horizontal="left" vertical="top" indent="2"/>
    </xf>
    <xf numFmtId="0" fontId="7" fillId="0" borderId="9" xfId="0" applyFont="1" applyBorder="1" applyAlignment="1">
      <alignment horizontal="left" vertical="top" indent="3"/>
    </xf>
    <xf numFmtId="0" fontId="7" fillId="0" borderId="15" xfId="0" applyFont="1" applyBorder="1" applyAlignment="1">
      <alignment horizontal="left" vertical="top" indent="3"/>
    </xf>
    <xf numFmtId="165" fontId="7" fillId="0" borderId="12" xfId="3" applyNumberFormat="1" applyFont="1" applyFill="1" applyBorder="1" applyAlignment="1">
      <alignment vertical="top"/>
    </xf>
    <xf numFmtId="165" fontId="6" fillId="0" borderId="1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2" xr:uid="{00000000-0005-0000-0000-000000000000}"/>
    <cellStyle name="Normal 6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F394-AB04-4BAE-A598-B6892EDBA9BF}">
  <dimension ref="B1:P376"/>
  <sheetViews>
    <sheetView workbookViewId="0">
      <selection activeCell="E15" sqref="E15"/>
    </sheetView>
  </sheetViews>
  <sheetFormatPr defaultRowHeight="15" x14ac:dyDescent="0.25"/>
  <cols>
    <col min="1" max="1" width="9.140625" style="13"/>
    <col min="2" max="2" width="5.85546875" style="13" bestFit="1" customWidth="1"/>
    <col min="3" max="3" width="59.140625" style="91" bestFit="1" customWidth="1"/>
    <col min="4" max="4" width="14.42578125" style="13" bestFit="1" customWidth="1"/>
    <col min="5" max="5" width="21.7109375" style="13" customWidth="1"/>
    <col min="6" max="6" width="20.85546875" style="13" customWidth="1"/>
    <col min="7" max="7" width="14.42578125" style="13" bestFit="1" customWidth="1"/>
    <col min="8" max="8" width="21.7109375" style="13" customWidth="1"/>
    <col min="9" max="9" width="20.85546875" style="13" customWidth="1"/>
    <col min="10" max="10" width="16.28515625" style="13" bestFit="1" customWidth="1"/>
    <col min="11" max="11" width="17.85546875" style="13" bestFit="1" customWidth="1"/>
    <col min="12" max="16384" width="9.140625" style="13"/>
  </cols>
  <sheetData>
    <row r="1" spans="2:16" x14ac:dyDescent="0.25">
      <c r="C1" s="30"/>
    </row>
    <row r="2" spans="2:16" ht="18" x14ac:dyDescent="0.25">
      <c r="C2" s="30"/>
      <c r="F2" s="3"/>
      <c r="I2" s="3"/>
      <c r="K2" s="70" t="s">
        <v>88</v>
      </c>
    </row>
    <row r="3" spans="2:16" ht="15.75" thickBot="1" x14ac:dyDescent="0.3">
      <c r="C3" s="30"/>
    </row>
    <row r="4" spans="2:16" ht="45" x14ac:dyDescent="0.3">
      <c r="B4" s="71"/>
      <c r="C4" s="72" t="s">
        <v>89</v>
      </c>
      <c r="D4" s="72" t="s">
        <v>12</v>
      </c>
      <c r="E4" s="72" t="s">
        <v>13</v>
      </c>
      <c r="F4" s="72" t="s">
        <v>14</v>
      </c>
      <c r="G4" s="72" t="s">
        <v>12</v>
      </c>
      <c r="H4" s="72" t="s">
        <v>13</v>
      </c>
      <c r="I4" s="72" t="s">
        <v>14</v>
      </c>
      <c r="J4" s="72" t="s">
        <v>90</v>
      </c>
      <c r="K4" s="72" t="s">
        <v>91</v>
      </c>
      <c r="L4" s="73"/>
      <c r="M4" s="73"/>
      <c r="N4" s="73"/>
      <c r="O4" s="73"/>
      <c r="P4" s="73"/>
    </row>
    <row r="5" spans="2:16" ht="29.25" customHeight="1" x14ac:dyDescent="0.25">
      <c r="B5" s="74" t="s">
        <v>16</v>
      </c>
      <c r="C5" s="75" t="s">
        <v>92</v>
      </c>
      <c r="D5" s="76"/>
      <c r="E5" s="77"/>
      <c r="F5" s="78">
        <f>SUM(F7:F7)</f>
        <v>5000</v>
      </c>
      <c r="G5" s="79"/>
      <c r="H5" s="80"/>
      <c r="I5" s="81">
        <f>SUM(I7:I7)</f>
        <v>5100</v>
      </c>
      <c r="J5" s="76">
        <f>SUM(J7:J7)</f>
        <v>0</v>
      </c>
      <c r="K5" s="78">
        <f>SUM(K7:K7)</f>
        <v>100</v>
      </c>
      <c r="L5" s="73"/>
      <c r="M5" s="82"/>
      <c r="N5" s="73"/>
      <c r="O5" s="73"/>
      <c r="P5" s="73"/>
    </row>
    <row r="6" spans="2:16" x14ac:dyDescent="0.25">
      <c r="B6" s="83"/>
      <c r="C6" s="84" t="s">
        <v>44</v>
      </c>
      <c r="D6" s="124" t="s">
        <v>93</v>
      </c>
      <c r="E6" s="124"/>
      <c r="F6" s="124"/>
      <c r="G6" s="124" t="s">
        <v>48</v>
      </c>
      <c r="H6" s="124"/>
      <c r="I6" s="124"/>
      <c r="J6" s="85"/>
      <c r="K6" s="86"/>
      <c r="L6" s="73"/>
      <c r="M6" s="73"/>
      <c r="N6" s="73"/>
      <c r="O6" s="73"/>
      <c r="P6" s="73"/>
    </row>
    <row r="7" spans="2:16" ht="30" x14ac:dyDescent="0.25">
      <c r="B7" s="87">
        <v>1</v>
      </c>
      <c r="C7" s="4" t="s">
        <v>94</v>
      </c>
      <c r="D7" s="88">
        <v>1</v>
      </c>
      <c r="E7" s="88">
        <v>5000</v>
      </c>
      <c r="F7" s="88">
        <f t="shared" ref="F7" si="0">D7*E7</f>
        <v>5000</v>
      </c>
      <c r="G7" s="89">
        <v>1</v>
      </c>
      <c r="H7" s="89">
        <v>5100</v>
      </c>
      <c r="I7" s="89">
        <f t="shared" ref="I7" si="1">G7*H7</f>
        <v>5100</v>
      </c>
      <c r="J7" s="90"/>
      <c r="K7" s="90">
        <f>I7-F7</f>
        <v>100</v>
      </c>
      <c r="L7" s="73"/>
      <c r="M7" s="73"/>
      <c r="N7" s="73"/>
      <c r="O7" s="73"/>
      <c r="P7" s="73"/>
    </row>
    <row r="8" spans="2:16" x14ac:dyDescent="0.25">
      <c r="C8" s="13"/>
    </row>
    <row r="9" spans="2:16" x14ac:dyDescent="0.25">
      <c r="C9" s="13"/>
    </row>
    <row r="10" spans="2:16" x14ac:dyDescent="0.25">
      <c r="C10" s="13"/>
    </row>
    <row r="11" spans="2:16" x14ac:dyDescent="0.25">
      <c r="C11" s="13"/>
    </row>
    <row r="12" spans="2:16" x14ac:dyDescent="0.25">
      <c r="C12" s="13"/>
    </row>
    <row r="13" spans="2:16" x14ac:dyDescent="0.25">
      <c r="C13" s="13"/>
    </row>
    <row r="14" spans="2:16" x14ac:dyDescent="0.25">
      <c r="C14" s="13"/>
    </row>
    <row r="15" spans="2:16" x14ac:dyDescent="0.25">
      <c r="C15" s="13"/>
    </row>
    <row r="16" spans="2:16" x14ac:dyDescent="0.25">
      <c r="C16" s="13"/>
    </row>
    <row r="17" spans="3:3" x14ac:dyDescent="0.25">
      <c r="C17" s="13"/>
    </row>
    <row r="18" spans="3:3" x14ac:dyDescent="0.25">
      <c r="C18" s="30"/>
    </row>
    <row r="19" spans="3:3" x14ac:dyDescent="0.25">
      <c r="C19" s="30"/>
    </row>
    <row r="20" spans="3:3" x14ac:dyDescent="0.25">
      <c r="C20" s="30"/>
    </row>
    <row r="21" spans="3:3" x14ac:dyDescent="0.25">
      <c r="C21" s="30"/>
    </row>
    <row r="22" spans="3:3" x14ac:dyDescent="0.25">
      <c r="C22" s="30"/>
    </row>
    <row r="23" spans="3:3" x14ac:dyDescent="0.25">
      <c r="C23" s="30"/>
    </row>
    <row r="24" spans="3:3" x14ac:dyDescent="0.25">
      <c r="C24" s="30"/>
    </row>
    <row r="25" spans="3:3" x14ac:dyDescent="0.25">
      <c r="C25" s="30"/>
    </row>
    <row r="26" spans="3:3" x14ac:dyDescent="0.25">
      <c r="C26" s="30"/>
    </row>
    <row r="27" spans="3:3" x14ac:dyDescent="0.25">
      <c r="C27" s="30"/>
    </row>
    <row r="28" spans="3:3" x14ac:dyDescent="0.25">
      <c r="C28" s="30"/>
    </row>
    <row r="29" spans="3:3" x14ac:dyDescent="0.25">
      <c r="C29" s="30"/>
    </row>
    <row r="30" spans="3:3" x14ac:dyDescent="0.25">
      <c r="C30" s="30"/>
    </row>
    <row r="31" spans="3:3" x14ac:dyDescent="0.25">
      <c r="C31" s="30"/>
    </row>
    <row r="32" spans="3:3" x14ac:dyDescent="0.25">
      <c r="C32" s="30"/>
    </row>
    <row r="33" spans="3:3" x14ac:dyDescent="0.25">
      <c r="C33" s="30"/>
    </row>
    <row r="34" spans="3:3" x14ac:dyDescent="0.25">
      <c r="C34" s="30"/>
    </row>
    <row r="35" spans="3:3" x14ac:dyDescent="0.25">
      <c r="C35" s="30"/>
    </row>
    <row r="36" spans="3:3" x14ac:dyDescent="0.25">
      <c r="C36" s="30"/>
    </row>
    <row r="37" spans="3:3" x14ac:dyDescent="0.25">
      <c r="C37" s="30"/>
    </row>
    <row r="38" spans="3:3" x14ac:dyDescent="0.25">
      <c r="C38" s="30"/>
    </row>
    <row r="39" spans="3:3" x14ac:dyDescent="0.25">
      <c r="C39" s="30"/>
    </row>
    <row r="40" spans="3:3" x14ac:dyDescent="0.25">
      <c r="C40" s="30"/>
    </row>
    <row r="41" spans="3:3" x14ac:dyDescent="0.25">
      <c r="C41" s="30"/>
    </row>
    <row r="42" spans="3:3" x14ac:dyDescent="0.25">
      <c r="C42" s="30"/>
    </row>
    <row r="43" spans="3:3" x14ac:dyDescent="0.25">
      <c r="C43" s="30"/>
    </row>
    <row r="44" spans="3:3" x14ac:dyDescent="0.25">
      <c r="C44" s="30"/>
    </row>
    <row r="45" spans="3:3" x14ac:dyDescent="0.25">
      <c r="C45" s="30"/>
    </row>
    <row r="46" spans="3:3" x14ac:dyDescent="0.25">
      <c r="C46" s="30"/>
    </row>
    <row r="47" spans="3:3" x14ac:dyDescent="0.25">
      <c r="C47" s="30"/>
    </row>
    <row r="48" spans="3:3" x14ac:dyDescent="0.25">
      <c r="C48" s="30"/>
    </row>
    <row r="49" spans="3:3" x14ac:dyDescent="0.25">
      <c r="C49" s="30"/>
    </row>
    <row r="50" spans="3:3" x14ac:dyDescent="0.25">
      <c r="C50" s="30"/>
    </row>
    <row r="51" spans="3:3" x14ac:dyDescent="0.25">
      <c r="C51" s="30"/>
    </row>
    <row r="52" spans="3:3" x14ac:dyDescent="0.25">
      <c r="C52" s="30"/>
    </row>
    <row r="53" spans="3:3" x14ac:dyDescent="0.25">
      <c r="C53" s="30"/>
    </row>
    <row r="54" spans="3:3" x14ac:dyDescent="0.25">
      <c r="C54" s="30"/>
    </row>
    <row r="55" spans="3:3" x14ac:dyDescent="0.25">
      <c r="C55" s="30"/>
    </row>
    <row r="56" spans="3:3" x14ac:dyDescent="0.25">
      <c r="C56" s="30"/>
    </row>
    <row r="57" spans="3:3" x14ac:dyDescent="0.25">
      <c r="C57" s="30"/>
    </row>
    <row r="58" spans="3:3" x14ac:dyDescent="0.25">
      <c r="C58" s="30"/>
    </row>
    <row r="59" spans="3:3" x14ac:dyDescent="0.25">
      <c r="C59" s="30"/>
    </row>
    <row r="60" spans="3:3" x14ac:dyDescent="0.25">
      <c r="C60" s="30"/>
    </row>
    <row r="61" spans="3:3" x14ac:dyDescent="0.25">
      <c r="C61" s="30"/>
    </row>
    <row r="62" spans="3:3" x14ac:dyDescent="0.25">
      <c r="C62" s="30"/>
    </row>
    <row r="63" spans="3:3" x14ac:dyDescent="0.25">
      <c r="C63" s="30"/>
    </row>
    <row r="64" spans="3:3" x14ac:dyDescent="0.25">
      <c r="C64" s="30"/>
    </row>
    <row r="65" spans="3:3" x14ac:dyDescent="0.25">
      <c r="C65" s="30"/>
    </row>
    <row r="66" spans="3:3" x14ac:dyDescent="0.25">
      <c r="C66" s="30"/>
    </row>
    <row r="67" spans="3:3" x14ac:dyDescent="0.25">
      <c r="C67" s="30"/>
    </row>
    <row r="68" spans="3:3" x14ac:dyDescent="0.25">
      <c r="C68" s="30"/>
    </row>
    <row r="69" spans="3:3" x14ac:dyDescent="0.25">
      <c r="C69" s="30"/>
    </row>
    <row r="70" spans="3:3" x14ac:dyDescent="0.25">
      <c r="C70" s="30"/>
    </row>
    <row r="71" spans="3:3" x14ac:dyDescent="0.25">
      <c r="C71" s="30"/>
    </row>
    <row r="72" spans="3:3" x14ac:dyDescent="0.25">
      <c r="C72" s="30"/>
    </row>
    <row r="73" spans="3:3" x14ac:dyDescent="0.25">
      <c r="C73" s="30"/>
    </row>
    <row r="74" spans="3:3" x14ac:dyDescent="0.25">
      <c r="C74" s="30"/>
    </row>
    <row r="75" spans="3:3" x14ac:dyDescent="0.25">
      <c r="C75" s="30"/>
    </row>
    <row r="76" spans="3:3" x14ac:dyDescent="0.25">
      <c r="C76" s="30"/>
    </row>
    <row r="77" spans="3:3" x14ac:dyDescent="0.25">
      <c r="C77" s="30"/>
    </row>
    <row r="78" spans="3:3" x14ac:dyDescent="0.25">
      <c r="C78" s="30"/>
    </row>
    <row r="79" spans="3:3" x14ac:dyDescent="0.25">
      <c r="C79" s="30"/>
    </row>
    <row r="80" spans="3:3" x14ac:dyDescent="0.25">
      <c r="C80" s="30"/>
    </row>
    <row r="81" spans="3:3" x14ac:dyDescent="0.25">
      <c r="C81" s="30"/>
    </row>
    <row r="82" spans="3:3" x14ac:dyDescent="0.25">
      <c r="C82" s="30"/>
    </row>
    <row r="83" spans="3:3" x14ac:dyDescent="0.25">
      <c r="C83" s="30"/>
    </row>
    <row r="84" spans="3:3" x14ac:dyDescent="0.25">
      <c r="C84" s="30"/>
    </row>
    <row r="85" spans="3:3" x14ac:dyDescent="0.25">
      <c r="C85" s="30"/>
    </row>
    <row r="86" spans="3:3" x14ac:dyDescent="0.25">
      <c r="C86" s="30"/>
    </row>
    <row r="87" spans="3:3" x14ac:dyDescent="0.25">
      <c r="C87" s="30"/>
    </row>
    <row r="88" spans="3:3" x14ac:dyDescent="0.25">
      <c r="C88" s="30"/>
    </row>
    <row r="89" spans="3:3" x14ac:dyDescent="0.25">
      <c r="C89" s="30"/>
    </row>
    <row r="90" spans="3:3" x14ac:dyDescent="0.25">
      <c r="C90" s="30"/>
    </row>
    <row r="91" spans="3:3" x14ac:dyDescent="0.25">
      <c r="C91" s="30"/>
    </row>
    <row r="92" spans="3:3" x14ac:dyDescent="0.25">
      <c r="C92" s="30"/>
    </row>
    <row r="93" spans="3:3" x14ac:dyDescent="0.25">
      <c r="C93" s="30"/>
    </row>
    <row r="94" spans="3:3" x14ac:dyDescent="0.25">
      <c r="C94" s="30"/>
    </row>
    <row r="95" spans="3:3" x14ac:dyDescent="0.25">
      <c r="C95" s="30"/>
    </row>
    <row r="96" spans="3:3" x14ac:dyDescent="0.25">
      <c r="C96" s="30"/>
    </row>
    <row r="97" spans="3:3" x14ac:dyDescent="0.25">
      <c r="C97" s="30"/>
    </row>
    <row r="98" spans="3:3" x14ac:dyDescent="0.25">
      <c r="C98" s="30"/>
    </row>
    <row r="99" spans="3:3" x14ac:dyDescent="0.25">
      <c r="C99" s="30"/>
    </row>
    <row r="100" spans="3:3" x14ac:dyDescent="0.25">
      <c r="C100" s="30"/>
    </row>
    <row r="101" spans="3:3" x14ac:dyDescent="0.25">
      <c r="C101" s="30"/>
    </row>
    <row r="102" spans="3:3" x14ac:dyDescent="0.25">
      <c r="C102" s="30"/>
    </row>
    <row r="103" spans="3:3" x14ac:dyDescent="0.25">
      <c r="C103" s="30"/>
    </row>
    <row r="104" spans="3:3" x14ac:dyDescent="0.25">
      <c r="C104" s="30"/>
    </row>
    <row r="105" spans="3:3" x14ac:dyDescent="0.25">
      <c r="C105" s="30"/>
    </row>
    <row r="106" spans="3:3" x14ac:dyDescent="0.25">
      <c r="C106" s="30"/>
    </row>
    <row r="107" spans="3:3" x14ac:dyDescent="0.25">
      <c r="C107" s="30"/>
    </row>
    <row r="108" spans="3:3" x14ac:dyDescent="0.25">
      <c r="C108" s="30"/>
    </row>
    <row r="109" spans="3:3" x14ac:dyDescent="0.25">
      <c r="C109" s="30"/>
    </row>
    <row r="110" spans="3:3" x14ac:dyDescent="0.25">
      <c r="C110" s="30"/>
    </row>
    <row r="111" spans="3:3" x14ac:dyDescent="0.25">
      <c r="C111" s="30"/>
    </row>
    <row r="112" spans="3:3" x14ac:dyDescent="0.25">
      <c r="C112" s="30"/>
    </row>
    <row r="113" spans="3:3" x14ac:dyDescent="0.25">
      <c r="C113" s="30"/>
    </row>
    <row r="114" spans="3:3" x14ac:dyDescent="0.25">
      <c r="C114" s="30"/>
    </row>
    <row r="115" spans="3:3" x14ac:dyDescent="0.25">
      <c r="C115" s="30"/>
    </row>
    <row r="116" spans="3:3" x14ac:dyDescent="0.25">
      <c r="C116" s="30"/>
    </row>
    <row r="117" spans="3:3" x14ac:dyDescent="0.25">
      <c r="C117" s="30"/>
    </row>
    <row r="118" spans="3:3" x14ac:dyDescent="0.25">
      <c r="C118" s="30"/>
    </row>
    <row r="119" spans="3:3" x14ac:dyDescent="0.25">
      <c r="C119" s="30"/>
    </row>
    <row r="120" spans="3:3" x14ac:dyDescent="0.25">
      <c r="C120" s="30"/>
    </row>
    <row r="121" spans="3:3" x14ac:dyDescent="0.25">
      <c r="C121" s="30"/>
    </row>
    <row r="122" spans="3:3" x14ac:dyDescent="0.25">
      <c r="C122" s="30"/>
    </row>
    <row r="123" spans="3:3" x14ac:dyDescent="0.25">
      <c r="C123" s="30"/>
    </row>
    <row r="124" spans="3:3" x14ac:dyDescent="0.25">
      <c r="C124" s="30"/>
    </row>
    <row r="125" spans="3:3" x14ac:dyDescent="0.25">
      <c r="C125" s="30"/>
    </row>
    <row r="126" spans="3:3" x14ac:dyDescent="0.25">
      <c r="C126" s="30"/>
    </row>
    <row r="127" spans="3:3" x14ac:dyDescent="0.25">
      <c r="C127" s="30"/>
    </row>
    <row r="128" spans="3:3" x14ac:dyDescent="0.25">
      <c r="C128" s="30"/>
    </row>
    <row r="129" spans="3:3" x14ac:dyDescent="0.25">
      <c r="C129" s="30"/>
    </row>
    <row r="130" spans="3:3" x14ac:dyDescent="0.25">
      <c r="C130" s="30"/>
    </row>
    <row r="131" spans="3:3" x14ac:dyDescent="0.25">
      <c r="C131" s="30"/>
    </row>
    <row r="132" spans="3:3" x14ac:dyDescent="0.25">
      <c r="C132" s="30"/>
    </row>
    <row r="133" spans="3:3" x14ac:dyDescent="0.25">
      <c r="C133" s="30"/>
    </row>
    <row r="134" spans="3:3" x14ac:dyDescent="0.25">
      <c r="C134" s="30"/>
    </row>
    <row r="135" spans="3:3" x14ac:dyDescent="0.25">
      <c r="C135" s="30"/>
    </row>
    <row r="136" spans="3:3" x14ac:dyDescent="0.25">
      <c r="C136" s="30"/>
    </row>
    <row r="137" spans="3:3" x14ac:dyDescent="0.25">
      <c r="C137" s="30"/>
    </row>
    <row r="138" spans="3:3" x14ac:dyDescent="0.25">
      <c r="C138" s="30"/>
    </row>
    <row r="139" spans="3:3" x14ac:dyDescent="0.25">
      <c r="C139" s="30"/>
    </row>
    <row r="140" spans="3:3" x14ac:dyDescent="0.25">
      <c r="C140" s="30"/>
    </row>
    <row r="141" spans="3:3" x14ac:dyDescent="0.25">
      <c r="C141" s="30"/>
    </row>
    <row r="142" spans="3:3" x14ac:dyDescent="0.25">
      <c r="C142" s="30"/>
    </row>
    <row r="143" spans="3:3" x14ac:dyDescent="0.25">
      <c r="C143" s="30"/>
    </row>
    <row r="144" spans="3:3" x14ac:dyDescent="0.25">
      <c r="C144" s="30"/>
    </row>
    <row r="145" spans="3:3" x14ac:dyDescent="0.25">
      <c r="C145" s="30"/>
    </row>
    <row r="146" spans="3:3" x14ac:dyDescent="0.25">
      <c r="C146" s="30"/>
    </row>
    <row r="147" spans="3:3" x14ac:dyDescent="0.25">
      <c r="C147" s="30"/>
    </row>
    <row r="148" spans="3:3" x14ac:dyDescent="0.25">
      <c r="C148" s="30"/>
    </row>
    <row r="149" spans="3:3" x14ac:dyDescent="0.25">
      <c r="C149" s="30"/>
    </row>
    <row r="150" spans="3:3" x14ac:dyDescent="0.25">
      <c r="C150" s="30"/>
    </row>
    <row r="151" spans="3:3" x14ac:dyDescent="0.25">
      <c r="C151" s="30"/>
    </row>
    <row r="152" spans="3:3" x14ac:dyDescent="0.25">
      <c r="C152" s="30"/>
    </row>
    <row r="153" spans="3:3" x14ac:dyDescent="0.25">
      <c r="C153" s="30"/>
    </row>
    <row r="154" spans="3:3" x14ac:dyDescent="0.25">
      <c r="C154" s="30"/>
    </row>
    <row r="155" spans="3:3" x14ac:dyDescent="0.25">
      <c r="C155" s="30"/>
    </row>
    <row r="156" spans="3:3" x14ac:dyDescent="0.25">
      <c r="C156" s="30"/>
    </row>
    <row r="157" spans="3:3" x14ac:dyDescent="0.25">
      <c r="C157" s="30"/>
    </row>
    <row r="158" spans="3:3" x14ac:dyDescent="0.25">
      <c r="C158" s="30"/>
    </row>
    <row r="159" spans="3:3" x14ac:dyDescent="0.25">
      <c r="C159" s="30"/>
    </row>
    <row r="160" spans="3:3" x14ac:dyDescent="0.25">
      <c r="C160" s="30"/>
    </row>
    <row r="161" spans="3:3" x14ac:dyDescent="0.25">
      <c r="C161" s="30"/>
    </row>
    <row r="162" spans="3:3" x14ac:dyDescent="0.25">
      <c r="C162" s="30"/>
    </row>
    <row r="163" spans="3:3" x14ac:dyDescent="0.25">
      <c r="C163" s="30"/>
    </row>
    <row r="164" spans="3:3" x14ac:dyDescent="0.25">
      <c r="C164" s="30"/>
    </row>
    <row r="165" spans="3:3" x14ac:dyDescent="0.25">
      <c r="C165" s="30"/>
    </row>
    <row r="166" spans="3:3" x14ac:dyDescent="0.25">
      <c r="C166" s="30"/>
    </row>
    <row r="167" spans="3:3" x14ac:dyDescent="0.25">
      <c r="C167" s="30"/>
    </row>
    <row r="168" spans="3:3" x14ac:dyDescent="0.25">
      <c r="C168" s="30"/>
    </row>
    <row r="169" spans="3:3" x14ac:dyDescent="0.25">
      <c r="C169" s="30"/>
    </row>
    <row r="170" spans="3:3" x14ac:dyDescent="0.25">
      <c r="C170" s="30"/>
    </row>
    <row r="171" spans="3:3" x14ac:dyDescent="0.25">
      <c r="C171" s="30"/>
    </row>
    <row r="172" spans="3:3" x14ac:dyDescent="0.25">
      <c r="C172" s="30"/>
    </row>
    <row r="173" spans="3:3" x14ac:dyDescent="0.25">
      <c r="C173" s="30"/>
    </row>
    <row r="174" spans="3:3" x14ac:dyDescent="0.25">
      <c r="C174" s="30"/>
    </row>
    <row r="175" spans="3:3" x14ac:dyDescent="0.25">
      <c r="C175" s="30"/>
    </row>
    <row r="176" spans="3:3" x14ac:dyDescent="0.25">
      <c r="C176" s="30"/>
    </row>
    <row r="177" spans="3:3" x14ac:dyDescent="0.25">
      <c r="C177" s="30"/>
    </row>
    <row r="178" spans="3:3" x14ac:dyDescent="0.25">
      <c r="C178" s="30"/>
    </row>
    <row r="179" spans="3:3" x14ac:dyDescent="0.25">
      <c r="C179" s="30"/>
    </row>
    <row r="180" spans="3:3" x14ac:dyDescent="0.25">
      <c r="C180" s="30"/>
    </row>
    <row r="181" spans="3:3" x14ac:dyDescent="0.25">
      <c r="C181" s="30"/>
    </row>
    <row r="182" spans="3:3" x14ac:dyDescent="0.25">
      <c r="C182" s="30"/>
    </row>
    <row r="183" spans="3:3" x14ac:dyDescent="0.25">
      <c r="C183" s="30"/>
    </row>
    <row r="184" spans="3:3" x14ac:dyDescent="0.25">
      <c r="C184" s="30"/>
    </row>
    <row r="185" spans="3:3" x14ac:dyDescent="0.25">
      <c r="C185" s="30"/>
    </row>
    <row r="186" spans="3:3" x14ac:dyDescent="0.25">
      <c r="C186" s="30"/>
    </row>
    <row r="187" spans="3:3" x14ac:dyDescent="0.25">
      <c r="C187" s="30"/>
    </row>
    <row r="188" spans="3:3" x14ac:dyDescent="0.25">
      <c r="C188" s="30"/>
    </row>
    <row r="189" spans="3:3" x14ac:dyDescent="0.25">
      <c r="C189" s="30"/>
    </row>
    <row r="190" spans="3:3" x14ac:dyDescent="0.25">
      <c r="C190" s="30"/>
    </row>
    <row r="191" spans="3:3" x14ac:dyDescent="0.25">
      <c r="C191" s="30"/>
    </row>
    <row r="192" spans="3:3" x14ac:dyDescent="0.25">
      <c r="C192" s="30"/>
    </row>
    <row r="193" spans="3:3" x14ac:dyDescent="0.25">
      <c r="C193" s="30"/>
    </row>
    <row r="194" spans="3:3" x14ac:dyDescent="0.25">
      <c r="C194" s="30"/>
    </row>
    <row r="195" spans="3:3" x14ac:dyDescent="0.25">
      <c r="C195" s="30"/>
    </row>
    <row r="196" spans="3:3" x14ac:dyDescent="0.25">
      <c r="C196" s="30"/>
    </row>
    <row r="197" spans="3:3" x14ac:dyDescent="0.25">
      <c r="C197" s="30"/>
    </row>
    <row r="198" spans="3:3" x14ac:dyDescent="0.25">
      <c r="C198" s="30"/>
    </row>
    <row r="199" spans="3:3" x14ac:dyDescent="0.25">
      <c r="C199" s="30"/>
    </row>
    <row r="200" spans="3:3" x14ac:dyDescent="0.25">
      <c r="C200" s="30"/>
    </row>
    <row r="201" spans="3:3" x14ac:dyDescent="0.25">
      <c r="C201" s="30"/>
    </row>
    <row r="202" spans="3:3" x14ac:dyDescent="0.25">
      <c r="C202" s="30"/>
    </row>
    <row r="203" spans="3:3" x14ac:dyDescent="0.25">
      <c r="C203" s="30"/>
    </row>
    <row r="204" spans="3:3" x14ac:dyDescent="0.25">
      <c r="C204" s="30"/>
    </row>
    <row r="205" spans="3:3" x14ac:dyDescent="0.25">
      <c r="C205" s="30"/>
    </row>
    <row r="206" spans="3:3" x14ac:dyDescent="0.25">
      <c r="C206" s="30"/>
    </row>
    <row r="207" spans="3:3" x14ac:dyDescent="0.25">
      <c r="C207" s="30"/>
    </row>
    <row r="208" spans="3:3" x14ac:dyDescent="0.25">
      <c r="C208" s="30"/>
    </row>
    <row r="209" spans="3:3" x14ac:dyDescent="0.25">
      <c r="C209" s="30"/>
    </row>
    <row r="210" spans="3:3" x14ac:dyDescent="0.25">
      <c r="C210" s="30"/>
    </row>
    <row r="211" spans="3:3" x14ac:dyDescent="0.25">
      <c r="C211" s="30"/>
    </row>
    <row r="212" spans="3:3" x14ac:dyDescent="0.25">
      <c r="C212" s="30"/>
    </row>
    <row r="213" spans="3:3" x14ac:dyDescent="0.25">
      <c r="C213" s="30"/>
    </row>
    <row r="214" spans="3:3" x14ac:dyDescent="0.25">
      <c r="C214" s="30"/>
    </row>
    <row r="215" spans="3:3" x14ac:dyDescent="0.25">
      <c r="C215" s="30"/>
    </row>
    <row r="216" spans="3:3" x14ac:dyDescent="0.25">
      <c r="C216" s="30"/>
    </row>
    <row r="217" spans="3:3" x14ac:dyDescent="0.25">
      <c r="C217" s="30"/>
    </row>
    <row r="218" spans="3:3" x14ac:dyDescent="0.25">
      <c r="C218" s="30"/>
    </row>
    <row r="219" spans="3:3" x14ac:dyDescent="0.25">
      <c r="C219" s="30"/>
    </row>
    <row r="220" spans="3:3" x14ac:dyDescent="0.25">
      <c r="C220" s="30"/>
    </row>
    <row r="221" spans="3:3" x14ac:dyDescent="0.25">
      <c r="C221" s="30"/>
    </row>
    <row r="222" spans="3:3" x14ac:dyDescent="0.25">
      <c r="C222" s="30"/>
    </row>
    <row r="223" spans="3:3" x14ac:dyDescent="0.25">
      <c r="C223" s="30"/>
    </row>
    <row r="224" spans="3:3" x14ac:dyDescent="0.25">
      <c r="C224" s="30"/>
    </row>
    <row r="225" spans="3:3" x14ac:dyDescent="0.25">
      <c r="C225" s="30"/>
    </row>
    <row r="226" spans="3:3" x14ac:dyDescent="0.25">
      <c r="C226" s="30"/>
    </row>
    <row r="227" spans="3:3" x14ac:dyDescent="0.25">
      <c r="C227" s="30"/>
    </row>
    <row r="228" spans="3:3" x14ac:dyDescent="0.25">
      <c r="C228" s="30"/>
    </row>
    <row r="229" spans="3:3" x14ac:dyDescent="0.25">
      <c r="C229" s="30"/>
    </row>
    <row r="230" spans="3:3" x14ac:dyDescent="0.25">
      <c r="C230" s="30"/>
    </row>
    <row r="231" spans="3:3" x14ac:dyDescent="0.25">
      <c r="C231" s="30"/>
    </row>
    <row r="232" spans="3:3" x14ac:dyDescent="0.25">
      <c r="C232" s="30"/>
    </row>
    <row r="233" spans="3:3" x14ac:dyDescent="0.25">
      <c r="C233" s="30"/>
    </row>
    <row r="234" spans="3:3" x14ac:dyDescent="0.25">
      <c r="C234" s="30"/>
    </row>
    <row r="235" spans="3:3" x14ac:dyDescent="0.25">
      <c r="C235" s="30"/>
    </row>
    <row r="236" spans="3:3" x14ac:dyDescent="0.25">
      <c r="C236" s="30"/>
    </row>
    <row r="237" spans="3:3" x14ac:dyDescent="0.25">
      <c r="C237" s="30"/>
    </row>
    <row r="238" spans="3:3" x14ac:dyDescent="0.25">
      <c r="C238" s="30"/>
    </row>
    <row r="239" spans="3:3" x14ac:dyDescent="0.25">
      <c r="C239" s="30"/>
    </row>
    <row r="240" spans="3:3" x14ac:dyDescent="0.25">
      <c r="C240" s="30"/>
    </row>
    <row r="241" spans="3:3" x14ac:dyDescent="0.25">
      <c r="C241" s="30"/>
    </row>
    <row r="242" spans="3:3" x14ac:dyDescent="0.25">
      <c r="C242" s="30"/>
    </row>
    <row r="243" spans="3:3" x14ac:dyDescent="0.25">
      <c r="C243" s="30"/>
    </row>
    <row r="244" spans="3:3" x14ac:dyDescent="0.25">
      <c r="C244" s="30"/>
    </row>
    <row r="245" spans="3:3" x14ac:dyDescent="0.25">
      <c r="C245" s="30"/>
    </row>
    <row r="246" spans="3:3" x14ac:dyDescent="0.25">
      <c r="C246" s="30"/>
    </row>
    <row r="247" spans="3:3" x14ac:dyDescent="0.25">
      <c r="C247" s="30"/>
    </row>
    <row r="248" spans="3:3" x14ac:dyDescent="0.25">
      <c r="C248" s="30"/>
    </row>
    <row r="249" spans="3:3" x14ac:dyDescent="0.25">
      <c r="C249" s="30"/>
    </row>
    <row r="250" spans="3:3" x14ac:dyDescent="0.25">
      <c r="C250" s="30"/>
    </row>
    <row r="251" spans="3:3" x14ac:dyDescent="0.25">
      <c r="C251" s="30"/>
    </row>
    <row r="252" spans="3:3" x14ac:dyDescent="0.25">
      <c r="C252" s="30"/>
    </row>
    <row r="253" spans="3:3" x14ac:dyDescent="0.25">
      <c r="C253" s="30"/>
    </row>
    <row r="254" spans="3:3" x14ac:dyDescent="0.25">
      <c r="C254" s="30"/>
    </row>
    <row r="255" spans="3:3" x14ac:dyDescent="0.25">
      <c r="C255" s="30"/>
    </row>
    <row r="256" spans="3:3" x14ac:dyDescent="0.25">
      <c r="C256" s="30"/>
    </row>
    <row r="257" spans="3:3" x14ac:dyDescent="0.25">
      <c r="C257" s="30"/>
    </row>
    <row r="258" spans="3:3" x14ac:dyDescent="0.25">
      <c r="C258" s="30"/>
    </row>
    <row r="259" spans="3:3" x14ac:dyDescent="0.25">
      <c r="C259" s="30"/>
    </row>
    <row r="260" spans="3:3" x14ac:dyDescent="0.25">
      <c r="C260" s="30"/>
    </row>
    <row r="261" spans="3:3" x14ac:dyDescent="0.25">
      <c r="C261" s="30"/>
    </row>
    <row r="262" spans="3:3" x14ac:dyDescent="0.25">
      <c r="C262" s="30"/>
    </row>
    <row r="263" spans="3:3" x14ac:dyDescent="0.25">
      <c r="C263" s="30"/>
    </row>
    <row r="264" spans="3:3" x14ac:dyDescent="0.25">
      <c r="C264" s="30"/>
    </row>
    <row r="265" spans="3:3" x14ac:dyDescent="0.25">
      <c r="C265" s="30"/>
    </row>
    <row r="266" spans="3:3" x14ac:dyDescent="0.25">
      <c r="C266" s="30"/>
    </row>
    <row r="267" spans="3:3" x14ac:dyDescent="0.25">
      <c r="C267" s="30"/>
    </row>
    <row r="268" spans="3:3" x14ac:dyDescent="0.25">
      <c r="C268" s="30"/>
    </row>
    <row r="269" spans="3:3" x14ac:dyDescent="0.25">
      <c r="C269" s="30"/>
    </row>
    <row r="270" spans="3:3" x14ac:dyDescent="0.25">
      <c r="C270" s="30"/>
    </row>
    <row r="271" spans="3:3" x14ac:dyDescent="0.25">
      <c r="C271" s="30"/>
    </row>
    <row r="272" spans="3:3" x14ac:dyDescent="0.25">
      <c r="C272" s="30"/>
    </row>
    <row r="273" spans="3:3" x14ac:dyDescent="0.25">
      <c r="C273" s="30"/>
    </row>
    <row r="274" spans="3:3" x14ac:dyDescent="0.25">
      <c r="C274" s="30"/>
    </row>
    <row r="275" spans="3:3" x14ac:dyDescent="0.25">
      <c r="C275" s="30"/>
    </row>
    <row r="276" spans="3:3" x14ac:dyDescent="0.25">
      <c r="C276" s="30"/>
    </row>
    <row r="277" spans="3:3" x14ac:dyDescent="0.25">
      <c r="C277" s="30"/>
    </row>
    <row r="278" spans="3:3" x14ac:dyDescent="0.25">
      <c r="C278" s="30"/>
    </row>
    <row r="279" spans="3:3" x14ac:dyDescent="0.25">
      <c r="C279" s="30"/>
    </row>
    <row r="280" spans="3:3" x14ac:dyDescent="0.25">
      <c r="C280" s="30"/>
    </row>
    <row r="281" spans="3:3" x14ac:dyDescent="0.25">
      <c r="C281" s="30"/>
    </row>
    <row r="282" spans="3:3" x14ac:dyDescent="0.25">
      <c r="C282" s="30"/>
    </row>
    <row r="283" spans="3:3" x14ac:dyDescent="0.25">
      <c r="C283" s="30"/>
    </row>
    <row r="284" spans="3:3" x14ac:dyDescent="0.25">
      <c r="C284" s="30"/>
    </row>
    <row r="285" spans="3:3" x14ac:dyDescent="0.25">
      <c r="C285" s="30"/>
    </row>
    <row r="286" spans="3:3" x14ac:dyDescent="0.25">
      <c r="C286" s="30"/>
    </row>
    <row r="287" spans="3:3" x14ac:dyDescent="0.25">
      <c r="C287" s="30"/>
    </row>
    <row r="288" spans="3:3" x14ac:dyDescent="0.25">
      <c r="C288" s="30"/>
    </row>
    <row r="289" spans="3:3" x14ac:dyDescent="0.25">
      <c r="C289" s="30"/>
    </row>
    <row r="290" spans="3:3" x14ac:dyDescent="0.25">
      <c r="C290" s="30"/>
    </row>
    <row r="291" spans="3:3" x14ac:dyDescent="0.25">
      <c r="C291" s="30"/>
    </row>
    <row r="292" spans="3:3" x14ac:dyDescent="0.25">
      <c r="C292" s="30"/>
    </row>
    <row r="293" spans="3:3" x14ac:dyDescent="0.25">
      <c r="C293" s="30"/>
    </row>
    <row r="294" spans="3:3" x14ac:dyDescent="0.25">
      <c r="C294" s="30"/>
    </row>
    <row r="295" spans="3:3" x14ac:dyDescent="0.25">
      <c r="C295" s="30"/>
    </row>
    <row r="296" spans="3:3" x14ac:dyDescent="0.25">
      <c r="C296" s="30"/>
    </row>
    <row r="297" spans="3:3" x14ac:dyDescent="0.25">
      <c r="C297" s="30"/>
    </row>
    <row r="298" spans="3:3" x14ac:dyDescent="0.25">
      <c r="C298" s="30"/>
    </row>
    <row r="299" spans="3:3" x14ac:dyDescent="0.25">
      <c r="C299" s="30"/>
    </row>
    <row r="300" spans="3:3" x14ac:dyDescent="0.25">
      <c r="C300" s="30"/>
    </row>
    <row r="301" spans="3:3" x14ac:dyDescent="0.25">
      <c r="C301" s="30"/>
    </row>
    <row r="302" spans="3:3" x14ac:dyDescent="0.25">
      <c r="C302" s="30"/>
    </row>
    <row r="303" spans="3:3" x14ac:dyDescent="0.25">
      <c r="C303" s="30"/>
    </row>
    <row r="304" spans="3:3" x14ac:dyDescent="0.25">
      <c r="C304" s="30"/>
    </row>
    <row r="305" spans="3:3" x14ac:dyDescent="0.25">
      <c r="C305" s="30"/>
    </row>
    <row r="306" spans="3:3" x14ac:dyDescent="0.25">
      <c r="C306" s="30"/>
    </row>
    <row r="307" spans="3:3" x14ac:dyDescent="0.25">
      <c r="C307" s="30"/>
    </row>
    <row r="308" spans="3:3" x14ac:dyDescent="0.25">
      <c r="C308" s="30"/>
    </row>
    <row r="309" spans="3:3" x14ac:dyDescent="0.25">
      <c r="C309" s="30"/>
    </row>
    <row r="310" spans="3:3" x14ac:dyDescent="0.25">
      <c r="C310" s="30"/>
    </row>
    <row r="311" spans="3:3" x14ac:dyDescent="0.25">
      <c r="C311" s="30"/>
    </row>
    <row r="312" spans="3:3" x14ac:dyDescent="0.25">
      <c r="C312" s="30"/>
    </row>
    <row r="313" spans="3:3" x14ac:dyDescent="0.25">
      <c r="C313" s="30"/>
    </row>
    <row r="314" spans="3:3" x14ac:dyDescent="0.25">
      <c r="C314" s="30"/>
    </row>
    <row r="315" spans="3:3" x14ac:dyDescent="0.25">
      <c r="C315" s="30"/>
    </row>
    <row r="316" spans="3:3" x14ac:dyDescent="0.25">
      <c r="C316" s="30"/>
    </row>
    <row r="317" spans="3:3" x14ac:dyDescent="0.25">
      <c r="C317" s="30"/>
    </row>
    <row r="318" spans="3:3" x14ac:dyDescent="0.25">
      <c r="C318" s="30"/>
    </row>
    <row r="319" spans="3:3" x14ac:dyDescent="0.25">
      <c r="C319" s="30"/>
    </row>
    <row r="320" spans="3:3" x14ac:dyDescent="0.25">
      <c r="C320" s="30"/>
    </row>
    <row r="321" spans="3:3" x14ac:dyDescent="0.25">
      <c r="C321" s="30"/>
    </row>
    <row r="322" spans="3:3" x14ac:dyDescent="0.25">
      <c r="C322" s="30"/>
    </row>
    <row r="323" spans="3:3" x14ac:dyDescent="0.25">
      <c r="C323" s="30"/>
    </row>
    <row r="324" spans="3:3" x14ac:dyDescent="0.25">
      <c r="C324" s="30"/>
    </row>
    <row r="325" spans="3:3" x14ac:dyDescent="0.25">
      <c r="C325" s="30"/>
    </row>
    <row r="326" spans="3:3" x14ac:dyDescent="0.25">
      <c r="C326" s="30"/>
    </row>
    <row r="327" spans="3:3" x14ac:dyDescent="0.25">
      <c r="C327" s="30"/>
    </row>
    <row r="328" spans="3:3" x14ac:dyDescent="0.25">
      <c r="C328" s="30"/>
    </row>
    <row r="329" spans="3:3" x14ac:dyDescent="0.25">
      <c r="C329" s="30"/>
    </row>
    <row r="330" spans="3:3" x14ac:dyDescent="0.25">
      <c r="C330" s="30"/>
    </row>
    <row r="331" spans="3:3" x14ac:dyDescent="0.25">
      <c r="C331" s="30"/>
    </row>
    <row r="332" spans="3:3" x14ac:dyDescent="0.25">
      <c r="C332" s="30"/>
    </row>
    <row r="333" spans="3:3" x14ac:dyDescent="0.25">
      <c r="C333" s="30"/>
    </row>
    <row r="334" spans="3:3" x14ac:dyDescent="0.25">
      <c r="C334" s="30"/>
    </row>
    <row r="335" spans="3:3" x14ac:dyDescent="0.25">
      <c r="C335" s="30"/>
    </row>
    <row r="336" spans="3:3" x14ac:dyDescent="0.25">
      <c r="C336" s="30"/>
    </row>
    <row r="337" spans="3:3" x14ac:dyDescent="0.25">
      <c r="C337" s="30"/>
    </row>
    <row r="338" spans="3:3" x14ac:dyDescent="0.25">
      <c r="C338" s="30"/>
    </row>
    <row r="339" spans="3:3" x14ac:dyDescent="0.25">
      <c r="C339" s="30"/>
    </row>
    <row r="340" spans="3:3" x14ac:dyDescent="0.25">
      <c r="C340" s="30"/>
    </row>
    <row r="341" spans="3:3" x14ac:dyDescent="0.25">
      <c r="C341" s="30"/>
    </row>
    <row r="342" spans="3:3" x14ac:dyDescent="0.25">
      <c r="C342" s="30"/>
    </row>
    <row r="343" spans="3:3" x14ac:dyDescent="0.25">
      <c r="C343" s="30"/>
    </row>
    <row r="344" spans="3:3" x14ac:dyDescent="0.25">
      <c r="C344" s="30"/>
    </row>
    <row r="345" spans="3:3" x14ac:dyDescent="0.25">
      <c r="C345" s="30"/>
    </row>
    <row r="346" spans="3:3" x14ac:dyDescent="0.25">
      <c r="C346" s="30"/>
    </row>
    <row r="347" spans="3:3" x14ac:dyDescent="0.25">
      <c r="C347" s="30"/>
    </row>
    <row r="348" spans="3:3" x14ac:dyDescent="0.25">
      <c r="C348" s="30"/>
    </row>
    <row r="349" spans="3:3" x14ac:dyDescent="0.25">
      <c r="C349" s="30"/>
    </row>
    <row r="350" spans="3:3" x14ac:dyDescent="0.25">
      <c r="C350" s="30"/>
    </row>
    <row r="351" spans="3:3" x14ac:dyDescent="0.25">
      <c r="C351" s="30"/>
    </row>
    <row r="352" spans="3:3" x14ac:dyDescent="0.25">
      <c r="C352" s="30"/>
    </row>
    <row r="353" spans="3:3" x14ac:dyDescent="0.25">
      <c r="C353" s="30"/>
    </row>
    <row r="354" spans="3:3" x14ac:dyDescent="0.25">
      <c r="C354" s="30"/>
    </row>
    <row r="355" spans="3:3" x14ac:dyDescent="0.25">
      <c r="C355" s="30"/>
    </row>
    <row r="356" spans="3:3" x14ac:dyDescent="0.25">
      <c r="C356" s="30"/>
    </row>
    <row r="357" spans="3:3" x14ac:dyDescent="0.25">
      <c r="C357" s="30"/>
    </row>
    <row r="358" spans="3:3" x14ac:dyDescent="0.25">
      <c r="C358" s="30"/>
    </row>
    <row r="359" spans="3:3" x14ac:dyDescent="0.25">
      <c r="C359" s="30"/>
    </row>
    <row r="360" spans="3:3" x14ac:dyDescent="0.25">
      <c r="C360" s="30"/>
    </row>
    <row r="361" spans="3:3" x14ac:dyDescent="0.25">
      <c r="C361" s="30"/>
    </row>
    <row r="362" spans="3:3" x14ac:dyDescent="0.25">
      <c r="C362" s="30"/>
    </row>
    <row r="363" spans="3:3" x14ac:dyDescent="0.25">
      <c r="C363" s="30"/>
    </row>
    <row r="364" spans="3:3" x14ac:dyDescent="0.25">
      <c r="C364" s="30"/>
    </row>
    <row r="365" spans="3:3" x14ac:dyDescent="0.25">
      <c r="C365" s="30"/>
    </row>
    <row r="366" spans="3:3" x14ac:dyDescent="0.25">
      <c r="C366" s="30"/>
    </row>
    <row r="367" spans="3:3" x14ac:dyDescent="0.25">
      <c r="C367" s="30"/>
    </row>
    <row r="368" spans="3:3" x14ac:dyDescent="0.25">
      <c r="C368" s="30"/>
    </row>
    <row r="369" spans="3:3" x14ac:dyDescent="0.25">
      <c r="C369" s="30"/>
    </row>
    <row r="370" spans="3:3" x14ac:dyDescent="0.25">
      <c r="C370" s="30"/>
    </row>
    <row r="371" spans="3:3" x14ac:dyDescent="0.25">
      <c r="C371" s="30"/>
    </row>
    <row r="372" spans="3:3" x14ac:dyDescent="0.25">
      <c r="C372" s="30"/>
    </row>
    <row r="373" spans="3:3" x14ac:dyDescent="0.25">
      <c r="C373" s="30"/>
    </row>
    <row r="374" spans="3:3" x14ac:dyDescent="0.25">
      <c r="C374" s="30"/>
    </row>
    <row r="375" spans="3:3" x14ac:dyDescent="0.25">
      <c r="C375" s="30"/>
    </row>
    <row r="376" spans="3:3" x14ac:dyDescent="0.25">
      <c r="C376" s="30"/>
    </row>
  </sheetData>
  <mergeCells count="2">
    <mergeCell ref="D6:F6"/>
    <mergeCell ref="G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9AF7-2801-4B73-BFC7-35CC65AC89EF}">
  <dimension ref="C1:F35"/>
  <sheetViews>
    <sheetView zoomScaleNormal="100" workbookViewId="0">
      <selection activeCell="I15" sqref="I15"/>
    </sheetView>
  </sheetViews>
  <sheetFormatPr defaultRowHeight="15" x14ac:dyDescent="0.25"/>
  <cols>
    <col min="1" max="1" width="3.42578125" customWidth="1"/>
    <col min="2" max="2" width="10.5703125" bestFit="1" customWidth="1"/>
    <col min="3" max="3" width="10.5703125" customWidth="1"/>
    <col min="4" max="4" width="4.5703125" customWidth="1"/>
    <col min="5" max="5" width="49.28515625" customWidth="1"/>
    <col min="6" max="6" width="36.28515625" customWidth="1"/>
    <col min="7" max="7" width="5.5703125" customWidth="1"/>
  </cols>
  <sheetData>
    <row r="1" spans="3:6" ht="15.75" thickBot="1" x14ac:dyDescent="0.3">
      <c r="F1" s="92" t="s">
        <v>10</v>
      </c>
    </row>
    <row r="2" spans="3:6" ht="15.75" thickBot="1" x14ac:dyDescent="0.3">
      <c r="C2" s="1"/>
      <c r="D2" s="11"/>
      <c r="E2" s="125" t="s">
        <v>70</v>
      </c>
      <c r="F2" s="126"/>
    </row>
    <row r="3" spans="3:6" ht="15.75" thickBot="1" x14ac:dyDescent="0.3">
      <c r="C3" s="12"/>
      <c r="D3" s="11"/>
      <c r="E3" s="13"/>
      <c r="F3" s="13"/>
    </row>
    <row r="4" spans="3:6" x14ac:dyDescent="0.25">
      <c r="D4" s="11"/>
      <c r="E4" s="14" t="s">
        <v>86</v>
      </c>
      <c r="F4" s="27">
        <f>F6+F11+F31</f>
        <v>6882200</v>
      </c>
    </row>
    <row r="5" spans="3:6" x14ac:dyDescent="0.25">
      <c r="D5" s="11"/>
      <c r="E5" s="15"/>
      <c r="F5" s="16"/>
    </row>
    <row r="6" spans="3:6" x14ac:dyDescent="0.25">
      <c r="D6" s="11"/>
      <c r="E6" s="57" t="s">
        <v>60</v>
      </c>
      <c r="F6" s="58">
        <f>F8+F$9</f>
        <v>4185300</v>
      </c>
    </row>
    <row r="7" spans="3:6" x14ac:dyDescent="0.25">
      <c r="D7" s="11"/>
      <c r="E7" s="24" t="s">
        <v>3</v>
      </c>
      <c r="F7" s="16">
        <f>'დანართი 3. საშტატო (80)'!D4</f>
        <v>80</v>
      </c>
    </row>
    <row r="8" spans="3:6" x14ac:dyDescent="0.25">
      <c r="D8" s="11"/>
      <c r="E8" s="17" t="s">
        <v>83</v>
      </c>
      <c r="F8" s="18">
        <f>'დანართი 3. საშტატო (80)'!G4</f>
        <v>4185300</v>
      </c>
    </row>
    <row r="9" spans="3:6" x14ac:dyDescent="0.25">
      <c r="D9" s="11"/>
      <c r="E9" s="24" t="s">
        <v>64</v>
      </c>
      <c r="F9" s="29">
        <v>0</v>
      </c>
    </row>
    <row r="10" spans="3:6" x14ac:dyDescent="0.25">
      <c r="D10" s="11"/>
      <c r="E10" s="15"/>
      <c r="F10" s="16"/>
    </row>
    <row r="11" spans="3:6" x14ac:dyDescent="0.25">
      <c r="D11" s="11"/>
      <c r="E11" s="57" t="s">
        <v>0</v>
      </c>
      <c r="F11" s="61">
        <f>SUM(F13:F29)</f>
        <v>1826900</v>
      </c>
    </row>
    <row r="12" spans="3:6" x14ac:dyDescent="0.25">
      <c r="D12" s="11"/>
      <c r="E12" s="15"/>
      <c r="F12" s="21"/>
    </row>
    <row r="13" spans="3:6" x14ac:dyDescent="0.25">
      <c r="E13" s="24" t="s">
        <v>71</v>
      </c>
      <c r="F13" s="67">
        <v>300000</v>
      </c>
    </row>
    <row r="14" spans="3:6" x14ac:dyDescent="0.25">
      <c r="E14" s="17" t="s">
        <v>72</v>
      </c>
      <c r="F14" s="67">
        <v>10000</v>
      </c>
    </row>
    <row r="15" spans="3:6" x14ac:dyDescent="0.25">
      <c r="E15" s="17" t="s">
        <v>73</v>
      </c>
      <c r="F15" s="67">
        <v>327600</v>
      </c>
    </row>
    <row r="16" spans="3:6" x14ac:dyDescent="0.25">
      <c r="E16" s="17" t="s">
        <v>74</v>
      </c>
      <c r="F16" s="67">
        <v>73800</v>
      </c>
    </row>
    <row r="17" spans="5:6" x14ac:dyDescent="0.25">
      <c r="E17" s="17" t="s">
        <v>57</v>
      </c>
      <c r="F17" s="67">
        <v>14400</v>
      </c>
    </row>
    <row r="18" spans="5:6" x14ac:dyDescent="0.25">
      <c r="E18" s="17" t="s">
        <v>58</v>
      </c>
      <c r="F18" s="67">
        <v>40000</v>
      </c>
    </row>
    <row r="19" spans="5:6" x14ac:dyDescent="0.25">
      <c r="E19" s="17" t="s">
        <v>4</v>
      </c>
      <c r="F19" s="67">
        <v>10000</v>
      </c>
    </row>
    <row r="20" spans="5:6" x14ac:dyDescent="0.25">
      <c r="E20" s="17" t="s">
        <v>59</v>
      </c>
      <c r="F20" s="67">
        <v>3600</v>
      </c>
    </row>
    <row r="21" spans="5:6" x14ac:dyDescent="0.25">
      <c r="E21" s="24" t="s">
        <v>67</v>
      </c>
      <c r="F21" s="67">
        <v>35000</v>
      </c>
    </row>
    <row r="22" spans="5:6" x14ac:dyDescent="0.25">
      <c r="E22" s="24" t="s">
        <v>75</v>
      </c>
      <c r="F22" s="67">
        <v>300000</v>
      </c>
    </row>
    <row r="23" spans="5:6" x14ac:dyDescent="0.25">
      <c r="E23" s="17" t="s">
        <v>76</v>
      </c>
      <c r="F23" s="67">
        <v>7200</v>
      </c>
    </row>
    <row r="24" spans="5:6" x14ac:dyDescent="0.25">
      <c r="E24" s="17" t="s">
        <v>62</v>
      </c>
      <c r="F24" s="67">
        <v>3300</v>
      </c>
    </row>
    <row r="25" spans="5:6" x14ac:dyDescent="0.25">
      <c r="E25" s="17" t="s">
        <v>63</v>
      </c>
      <c r="F25" s="67">
        <v>50000</v>
      </c>
    </row>
    <row r="26" spans="5:6" ht="30" x14ac:dyDescent="0.25">
      <c r="E26" s="49" t="s">
        <v>95</v>
      </c>
      <c r="F26" s="68">
        <v>80000</v>
      </c>
    </row>
    <row r="27" spans="5:6" x14ac:dyDescent="0.25">
      <c r="E27" s="24" t="s">
        <v>77</v>
      </c>
      <c r="F27" s="67">
        <v>500000</v>
      </c>
    </row>
    <row r="28" spans="5:6" x14ac:dyDescent="0.25">
      <c r="E28" s="24" t="s">
        <v>78</v>
      </c>
      <c r="F28" s="69">
        <v>72000</v>
      </c>
    </row>
    <row r="29" spans="5:6" x14ac:dyDescent="0.25">
      <c r="E29" s="28" t="s">
        <v>69</v>
      </c>
      <c r="F29" s="69">
        <v>0</v>
      </c>
    </row>
    <row r="30" spans="5:6" x14ac:dyDescent="0.25">
      <c r="E30" s="19"/>
      <c r="F30" s="26"/>
    </row>
    <row r="31" spans="5:6" x14ac:dyDescent="0.25">
      <c r="E31" s="57" t="s">
        <v>1</v>
      </c>
      <c r="F31" s="60">
        <f>SUM(F33:F35)</f>
        <v>870000</v>
      </c>
    </row>
    <row r="32" spans="5:6" x14ac:dyDescent="0.25">
      <c r="E32" s="15"/>
      <c r="F32" s="21"/>
    </row>
    <row r="33" spans="5:6" x14ac:dyDescent="0.25">
      <c r="E33" s="17" t="s">
        <v>61</v>
      </c>
      <c r="F33" s="22">
        <v>40000</v>
      </c>
    </row>
    <row r="34" spans="5:6" x14ac:dyDescent="0.25">
      <c r="E34" s="17" t="s">
        <v>65</v>
      </c>
      <c r="F34" s="22">
        <v>30000</v>
      </c>
    </row>
    <row r="35" spans="5:6" ht="15.75" thickBot="1" x14ac:dyDescent="0.3">
      <c r="E35" s="20" t="s">
        <v>66</v>
      </c>
      <c r="F35" s="23">
        <v>800000</v>
      </c>
    </row>
  </sheetData>
  <mergeCells count="1">
    <mergeCell ref="E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4CDA-A21E-409C-947C-DC15D4FD9674}">
  <dimension ref="B1:M412"/>
  <sheetViews>
    <sheetView tabSelected="1" zoomScale="85" zoomScaleNormal="85" workbookViewId="0">
      <selection activeCell="E30" sqref="E30"/>
    </sheetView>
  </sheetViews>
  <sheetFormatPr defaultRowHeight="15" x14ac:dyDescent="0.25"/>
  <cols>
    <col min="1" max="1" width="2.5703125" customWidth="1"/>
    <col min="2" max="2" width="5.85546875" bestFit="1" customWidth="1"/>
    <col min="3" max="3" width="129.5703125" style="5" bestFit="1" customWidth="1"/>
    <col min="4" max="4" width="13.5703125" bestFit="1" customWidth="1"/>
    <col min="5" max="5" width="25.7109375" bestFit="1" customWidth="1"/>
    <col min="6" max="6" width="23.42578125" customWidth="1"/>
    <col min="7" max="7" width="23.140625" customWidth="1"/>
    <col min="8" max="8" width="9.85546875" bestFit="1" customWidth="1"/>
    <col min="9" max="9" width="9.85546875" style="25" bestFit="1" customWidth="1"/>
    <col min="10" max="10" width="8.85546875" style="25" bestFit="1" customWidth="1"/>
  </cols>
  <sheetData>
    <row r="1" spans="2:13" x14ac:dyDescent="0.25">
      <c r="C1" s="2"/>
    </row>
    <row r="2" spans="2:13" ht="18.75" thickBot="1" x14ac:dyDescent="0.3">
      <c r="B2" s="13"/>
      <c r="C2" s="30"/>
      <c r="D2" s="50"/>
      <c r="E2" s="48"/>
      <c r="F2" s="13"/>
      <c r="G2" s="93" t="s">
        <v>87</v>
      </c>
    </row>
    <row r="3" spans="2:13" ht="60.75" customHeight="1" thickBot="1" x14ac:dyDescent="0.35">
      <c r="B3" s="31"/>
      <c r="C3" s="51" t="s">
        <v>11</v>
      </c>
      <c r="D3" s="32" t="s">
        <v>12</v>
      </c>
      <c r="E3" s="32" t="s">
        <v>13</v>
      </c>
      <c r="F3" s="32" t="s">
        <v>14</v>
      </c>
      <c r="G3" s="33" t="s">
        <v>15</v>
      </c>
    </row>
    <row r="4" spans="2:13" ht="29.25" customHeight="1" x14ac:dyDescent="0.25">
      <c r="B4" s="64" t="s">
        <v>16</v>
      </c>
      <c r="C4" s="59" t="s">
        <v>17</v>
      </c>
      <c r="D4" s="34">
        <f>D5+D46+D53</f>
        <v>80</v>
      </c>
      <c r="E4" s="35"/>
      <c r="F4" s="36">
        <f>F5+F46+F53</f>
        <v>348775</v>
      </c>
      <c r="G4" s="37">
        <f>F4*12</f>
        <v>4185300</v>
      </c>
    </row>
    <row r="5" spans="2:13" s="8" customFormat="1" ht="15.75" thickBot="1" x14ac:dyDescent="0.3">
      <c r="B5" s="38"/>
      <c r="C5" s="99" t="s">
        <v>18</v>
      </c>
      <c r="D5" s="100">
        <f>SUM(D6:D45)</f>
        <v>64</v>
      </c>
      <c r="E5" s="101"/>
      <c r="F5" s="102">
        <f>SUM(F6:F45)</f>
        <v>219175</v>
      </c>
      <c r="G5" s="103">
        <f>SUM(G6:G45)</f>
        <v>2630100</v>
      </c>
      <c r="I5" s="25"/>
      <c r="J5" s="25"/>
    </row>
    <row r="6" spans="2:13" s="8" customFormat="1" x14ac:dyDescent="0.25">
      <c r="B6" s="94">
        <v>1</v>
      </c>
      <c r="C6" s="104" t="s">
        <v>2</v>
      </c>
      <c r="D6" s="105">
        <v>1</v>
      </c>
      <c r="E6" s="106">
        <v>15000</v>
      </c>
      <c r="F6" s="106">
        <f>D6*E6</f>
        <v>15000</v>
      </c>
      <c r="G6" s="107">
        <f>F6*12</f>
        <v>180000</v>
      </c>
      <c r="I6" s="25"/>
      <c r="J6" s="25"/>
      <c r="M6" s="9"/>
    </row>
    <row r="7" spans="2:13" s="8" customFormat="1" x14ac:dyDescent="0.25">
      <c r="B7" s="94">
        <f>B6+1</f>
        <v>2</v>
      </c>
      <c r="C7" s="108" t="s">
        <v>6</v>
      </c>
      <c r="D7" s="52">
        <v>2</v>
      </c>
      <c r="E7" s="39">
        <v>6500</v>
      </c>
      <c r="F7" s="39">
        <f t="shared" ref="F7:F44" si="0">D7*E7</f>
        <v>13000</v>
      </c>
      <c r="G7" s="40">
        <f t="shared" ref="G7:G44" si="1">F7*12</f>
        <v>156000</v>
      </c>
      <c r="I7" s="25"/>
      <c r="J7" s="25"/>
      <c r="M7" s="9"/>
    </row>
    <row r="8" spans="2:13" s="8" customFormat="1" x14ac:dyDescent="0.25">
      <c r="B8" s="94">
        <f t="shared" ref="B8:B45" si="2">B7+1</f>
        <v>3</v>
      </c>
      <c r="C8" s="108" t="s">
        <v>6</v>
      </c>
      <c r="D8" s="52">
        <v>1</v>
      </c>
      <c r="E8" s="39">
        <v>7500</v>
      </c>
      <c r="F8" s="39">
        <f t="shared" si="0"/>
        <v>7500</v>
      </c>
      <c r="G8" s="40">
        <f t="shared" si="1"/>
        <v>90000</v>
      </c>
      <c r="I8" s="25"/>
      <c r="J8" s="25"/>
      <c r="M8" s="9"/>
    </row>
    <row r="9" spans="2:13" s="8" customFormat="1" x14ac:dyDescent="0.25">
      <c r="B9" s="94">
        <f t="shared" si="2"/>
        <v>4</v>
      </c>
      <c r="C9" s="108" t="s">
        <v>56</v>
      </c>
      <c r="D9" s="53">
        <v>1</v>
      </c>
      <c r="E9" s="39">
        <v>6500</v>
      </c>
      <c r="F9" s="39">
        <f t="shared" si="0"/>
        <v>6500</v>
      </c>
      <c r="G9" s="40">
        <f t="shared" si="1"/>
        <v>78000</v>
      </c>
      <c r="I9" s="25"/>
      <c r="J9" s="25"/>
      <c r="M9" s="9"/>
    </row>
    <row r="10" spans="2:13" s="8" customFormat="1" x14ac:dyDescent="0.25">
      <c r="B10" s="94">
        <f t="shared" si="2"/>
        <v>5</v>
      </c>
      <c r="C10" s="109" t="s">
        <v>19</v>
      </c>
      <c r="D10" s="53">
        <v>1</v>
      </c>
      <c r="E10" s="39">
        <v>2500</v>
      </c>
      <c r="F10" s="39">
        <f t="shared" si="0"/>
        <v>2500</v>
      </c>
      <c r="G10" s="40">
        <f t="shared" si="1"/>
        <v>30000</v>
      </c>
      <c r="I10" s="25"/>
      <c r="J10" s="25"/>
      <c r="M10" s="9"/>
    </row>
    <row r="11" spans="2:13" s="8" customFormat="1" x14ac:dyDescent="0.25">
      <c r="B11" s="94">
        <f t="shared" si="2"/>
        <v>6</v>
      </c>
      <c r="C11" s="110" t="s">
        <v>20</v>
      </c>
      <c r="D11" s="53">
        <v>2</v>
      </c>
      <c r="E11" s="39">
        <v>2000</v>
      </c>
      <c r="F11" s="39">
        <f t="shared" si="0"/>
        <v>4000</v>
      </c>
      <c r="G11" s="40">
        <f t="shared" si="1"/>
        <v>48000</v>
      </c>
      <c r="I11" s="25"/>
      <c r="J11" s="25"/>
      <c r="M11" s="9"/>
    </row>
    <row r="12" spans="2:13" s="8" customFormat="1" ht="15" customHeight="1" x14ac:dyDescent="0.25">
      <c r="B12" s="94">
        <f t="shared" si="2"/>
        <v>7</v>
      </c>
      <c r="C12" s="109" t="s">
        <v>21</v>
      </c>
      <c r="D12" s="52">
        <v>1</v>
      </c>
      <c r="E12" s="39">
        <v>6250</v>
      </c>
      <c r="F12" s="39">
        <f t="shared" si="0"/>
        <v>6250</v>
      </c>
      <c r="G12" s="40">
        <f t="shared" si="1"/>
        <v>75000</v>
      </c>
      <c r="I12" s="25"/>
      <c r="J12" s="25"/>
      <c r="M12" s="9"/>
    </row>
    <row r="13" spans="2:13" s="8" customFormat="1" ht="15" customHeight="1" x14ac:dyDescent="0.25">
      <c r="B13" s="94">
        <f t="shared" si="2"/>
        <v>8</v>
      </c>
      <c r="C13" s="110" t="s">
        <v>22</v>
      </c>
      <c r="D13" s="52">
        <v>1</v>
      </c>
      <c r="E13" s="39">
        <v>4375</v>
      </c>
      <c r="F13" s="39">
        <f t="shared" si="0"/>
        <v>4375</v>
      </c>
      <c r="G13" s="40">
        <f t="shared" si="1"/>
        <v>52500</v>
      </c>
      <c r="I13" s="25"/>
      <c r="J13" s="25"/>
      <c r="M13" s="9"/>
    </row>
    <row r="14" spans="2:13" s="8" customFormat="1" x14ac:dyDescent="0.25">
      <c r="B14" s="94">
        <f t="shared" si="2"/>
        <v>9</v>
      </c>
      <c r="C14" s="110" t="s">
        <v>23</v>
      </c>
      <c r="D14" s="52">
        <v>1</v>
      </c>
      <c r="E14" s="39">
        <v>2000</v>
      </c>
      <c r="F14" s="39">
        <f t="shared" si="0"/>
        <v>2000</v>
      </c>
      <c r="G14" s="40">
        <f t="shared" si="1"/>
        <v>24000</v>
      </c>
      <c r="I14" s="25"/>
      <c r="J14" s="25"/>
      <c r="M14" s="9"/>
    </row>
    <row r="15" spans="2:13" s="8" customFormat="1" x14ac:dyDescent="0.25">
      <c r="B15" s="94">
        <f t="shared" si="2"/>
        <v>10</v>
      </c>
      <c r="C15" s="109" t="s">
        <v>24</v>
      </c>
      <c r="D15" s="52">
        <v>1</v>
      </c>
      <c r="E15" s="39">
        <v>6000</v>
      </c>
      <c r="F15" s="39">
        <f t="shared" si="0"/>
        <v>6000</v>
      </c>
      <c r="G15" s="40">
        <f t="shared" si="1"/>
        <v>72000</v>
      </c>
      <c r="I15" s="25"/>
      <c r="J15" s="25"/>
      <c r="M15" s="9"/>
    </row>
    <row r="16" spans="2:13" s="8" customFormat="1" x14ac:dyDescent="0.25">
      <c r="B16" s="94">
        <f t="shared" si="2"/>
        <v>11</v>
      </c>
      <c r="C16" s="110" t="s">
        <v>9</v>
      </c>
      <c r="D16" s="52">
        <v>2</v>
      </c>
      <c r="E16" s="39">
        <v>3500</v>
      </c>
      <c r="F16" s="39">
        <f t="shared" si="0"/>
        <v>7000</v>
      </c>
      <c r="G16" s="40">
        <f t="shared" si="1"/>
        <v>84000</v>
      </c>
      <c r="I16" s="25"/>
      <c r="J16" s="25"/>
      <c r="M16" s="9"/>
    </row>
    <row r="17" spans="2:13" s="8" customFormat="1" x14ac:dyDescent="0.25">
      <c r="B17" s="94">
        <f t="shared" si="2"/>
        <v>12</v>
      </c>
      <c r="C17" s="109" t="s">
        <v>25</v>
      </c>
      <c r="D17" s="52">
        <v>1</v>
      </c>
      <c r="E17" s="39">
        <v>4500</v>
      </c>
      <c r="F17" s="39">
        <f t="shared" si="0"/>
        <v>4500</v>
      </c>
      <c r="G17" s="40">
        <f t="shared" si="1"/>
        <v>54000</v>
      </c>
      <c r="I17" s="25"/>
      <c r="J17" s="25"/>
      <c r="M17" s="9"/>
    </row>
    <row r="18" spans="2:13" s="8" customFormat="1" x14ac:dyDescent="0.25">
      <c r="B18" s="94">
        <f t="shared" si="2"/>
        <v>13</v>
      </c>
      <c r="C18" s="110" t="s">
        <v>26</v>
      </c>
      <c r="D18" s="52">
        <v>1</v>
      </c>
      <c r="E18" s="39">
        <v>2000</v>
      </c>
      <c r="F18" s="39">
        <f t="shared" si="0"/>
        <v>2000</v>
      </c>
      <c r="G18" s="40">
        <f t="shared" si="1"/>
        <v>24000</v>
      </c>
      <c r="I18" s="25"/>
      <c r="J18" s="25"/>
      <c r="M18" s="9"/>
    </row>
    <row r="19" spans="2:13" s="8" customFormat="1" x14ac:dyDescent="0.25">
      <c r="B19" s="94">
        <f t="shared" si="2"/>
        <v>14</v>
      </c>
      <c r="C19" s="110" t="s">
        <v>51</v>
      </c>
      <c r="D19" s="52">
        <v>1</v>
      </c>
      <c r="E19" s="39">
        <v>3300</v>
      </c>
      <c r="F19" s="39">
        <f t="shared" si="0"/>
        <v>3300</v>
      </c>
      <c r="G19" s="40">
        <f t="shared" si="1"/>
        <v>39600</v>
      </c>
      <c r="I19" s="25"/>
      <c r="J19" s="25"/>
      <c r="M19" s="9"/>
    </row>
    <row r="20" spans="2:13" s="8" customFormat="1" x14ac:dyDescent="0.25">
      <c r="B20" s="94">
        <f t="shared" si="2"/>
        <v>15</v>
      </c>
      <c r="C20" s="111" t="s">
        <v>52</v>
      </c>
      <c r="D20" s="53">
        <v>1</v>
      </c>
      <c r="E20" s="39">
        <v>2000</v>
      </c>
      <c r="F20" s="39">
        <f t="shared" si="0"/>
        <v>2000</v>
      </c>
      <c r="G20" s="40">
        <f t="shared" si="1"/>
        <v>24000</v>
      </c>
      <c r="I20" s="25"/>
      <c r="J20" s="25"/>
      <c r="M20" s="9"/>
    </row>
    <row r="21" spans="2:13" s="8" customFormat="1" x14ac:dyDescent="0.25">
      <c r="B21" s="94">
        <f t="shared" si="2"/>
        <v>16</v>
      </c>
      <c r="C21" s="110" t="s">
        <v>27</v>
      </c>
      <c r="D21" s="52">
        <v>1</v>
      </c>
      <c r="E21" s="39">
        <v>4300</v>
      </c>
      <c r="F21" s="39">
        <f t="shared" si="0"/>
        <v>4300</v>
      </c>
      <c r="G21" s="40">
        <f t="shared" si="1"/>
        <v>51600</v>
      </c>
      <c r="I21" s="25"/>
      <c r="J21" s="25"/>
      <c r="M21" s="9"/>
    </row>
    <row r="22" spans="2:13" s="8" customFormat="1" x14ac:dyDescent="0.25">
      <c r="B22" s="94">
        <f t="shared" si="2"/>
        <v>17</v>
      </c>
      <c r="C22" s="112" t="s">
        <v>5</v>
      </c>
      <c r="D22" s="52">
        <v>1</v>
      </c>
      <c r="E22" s="39">
        <v>3500</v>
      </c>
      <c r="F22" s="39">
        <f t="shared" si="0"/>
        <v>3500</v>
      </c>
      <c r="G22" s="40">
        <f t="shared" si="1"/>
        <v>42000</v>
      </c>
      <c r="I22" s="25"/>
      <c r="J22" s="25"/>
      <c r="M22" s="9"/>
    </row>
    <row r="23" spans="2:13" s="1" customFormat="1" x14ac:dyDescent="0.25">
      <c r="B23" s="94">
        <f t="shared" si="2"/>
        <v>18</v>
      </c>
      <c r="C23" s="112" t="s">
        <v>54</v>
      </c>
      <c r="D23" s="52">
        <v>1</v>
      </c>
      <c r="E23" s="39">
        <v>2500</v>
      </c>
      <c r="F23" s="39">
        <f t="shared" si="0"/>
        <v>2500</v>
      </c>
      <c r="G23" s="40">
        <f t="shared" si="1"/>
        <v>30000</v>
      </c>
      <c r="I23" s="65"/>
      <c r="J23" s="25"/>
      <c r="M23" s="9"/>
    </row>
    <row r="24" spans="2:13" s="1" customFormat="1" x14ac:dyDescent="0.25">
      <c r="B24" s="94">
        <f t="shared" si="2"/>
        <v>19</v>
      </c>
      <c r="C24" s="111" t="s">
        <v>28</v>
      </c>
      <c r="D24" s="53">
        <v>1</v>
      </c>
      <c r="E24" s="39">
        <v>2000</v>
      </c>
      <c r="F24" s="39">
        <f t="shared" si="0"/>
        <v>2000</v>
      </c>
      <c r="G24" s="40">
        <f t="shared" si="1"/>
        <v>24000</v>
      </c>
      <c r="I24" s="65"/>
      <c r="J24" s="25"/>
      <c r="M24" s="9"/>
    </row>
    <row r="25" spans="2:13" s="63" customFormat="1" ht="18" customHeight="1" x14ac:dyDescent="0.25">
      <c r="B25" s="94">
        <f t="shared" si="2"/>
        <v>20</v>
      </c>
      <c r="C25" s="110" t="s">
        <v>85</v>
      </c>
      <c r="D25" s="52">
        <v>1</v>
      </c>
      <c r="E25" s="39">
        <v>3900</v>
      </c>
      <c r="F25" s="39">
        <f t="shared" si="0"/>
        <v>3900</v>
      </c>
      <c r="G25" s="40">
        <f t="shared" si="1"/>
        <v>46800</v>
      </c>
      <c r="I25" s="66"/>
      <c r="J25" s="25"/>
      <c r="M25" s="9"/>
    </row>
    <row r="26" spans="2:13" s="1" customFormat="1" ht="15.75" customHeight="1" x14ac:dyDescent="0.25">
      <c r="B26" s="94">
        <f t="shared" si="2"/>
        <v>21</v>
      </c>
      <c r="C26" s="112" t="s">
        <v>29</v>
      </c>
      <c r="D26" s="52">
        <v>1</v>
      </c>
      <c r="E26" s="39">
        <v>2500</v>
      </c>
      <c r="F26" s="39">
        <f t="shared" si="0"/>
        <v>2500</v>
      </c>
      <c r="G26" s="40">
        <f t="shared" si="1"/>
        <v>30000</v>
      </c>
      <c r="I26" s="65"/>
      <c r="J26" s="25"/>
      <c r="M26" s="9"/>
    </row>
    <row r="27" spans="2:13" s="1" customFormat="1" ht="15.75" customHeight="1" x14ac:dyDescent="0.25">
      <c r="B27" s="94">
        <f t="shared" si="2"/>
        <v>22</v>
      </c>
      <c r="C27" s="113" t="s">
        <v>8</v>
      </c>
      <c r="D27" s="53">
        <v>1</v>
      </c>
      <c r="E27" s="39">
        <v>1250</v>
      </c>
      <c r="F27" s="39">
        <f t="shared" si="0"/>
        <v>1250</v>
      </c>
      <c r="G27" s="40">
        <f t="shared" si="1"/>
        <v>15000</v>
      </c>
      <c r="I27" s="65"/>
      <c r="J27" s="25"/>
      <c r="M27" s="9"/>
    </row>
    <row r="28" spans="2:13" s="8" customFormat="1" x14ac:dyDescent="0.25">
      <c r="B28" s="94">
        <f t="shared" si="2"/>
        <v>23</v>
      </c>
      <c r="C28" s="109" t="s">
        <v>30</v>
      </c>
      <c r="D28" s="52">
        <v>1</v>
      </c>
      <c r="E28" s="39">
        <v>8750</v>
      </c>
      <c r="F28" s="39">
        <v>8750</v>
      </c>
      <c r="G28" s="40">
        <f t="shared" si="1"/>
        <v>105000</v>
      </c>
      <c r="I28" s="25"/>
      <c r="J28" s="25"/>
      <c r="M28" s="9"/>
    </row>
    <row r="29" spans="2:13" s="8" customFormat="1" ht="16.5" customHeight="1" x14ac:dyDescent="0.25">
      <c r="B29" s="94">
        <f t="shared" si="2"/>
        <v>24</v>
      </c>
      <c r="C29" s="110" t="s">
        <v>68</v>
      </c>
      <c r="D29" s="52">
        <v>2</v>
      </c>
      <c r="E29" s="39">
        <v>7650</v>
      </c>
      <c r="F29" s="39">
        <f t="shared" si="0"/>
        <v>15300</v>
      </c>
      <c r="G29" s="40">
        <f t="shared" si="1"/>
        <v>183600</v>
      </c>
      <c r="I29" s="25"/>
      <c r="J29" s="25"/>
      <c r="M29" s="9"/>
    </row>
    <row r="30" spans="2:13" s="8" customFormat="1" ht="16.5" customHeight="1" x14ac:dyDescent="0.25">
      <c r="B30" s="94">
        <f t="shared" si="2"/>
        <v>25</v>
      </c>
      <c r="C30" s="110" t="s">
        <v>82</v>
      </c>
      <c r="D30" s="53">
        <v>1</v>
      </c>
      <c r="E30" s="39">
        <v>5500</v>
      </c>
      <c r="F30" s="39">
        <f t="shared" si="0"/>
        <v>5500</v>
      </c>
      <c r="G30" s="40">
        <f t="shared" si="1"/>
        <v>66000</v>
      </c>
      <c r="I30" s="25"/>
      <c r="J30" s="25"/>
      <c r="M30" s="9"/>
    </row>
    <row r="31" spans="2:13" s="8" customFormat="1" x14ac:dyDescent="0.25">
      <c r="B31" s="94">
        <f t="shared" si="2"/>
        <v>26</v>
      </c>
      <c r="C31" s="110" t="s">
        <v>31</v>
      </c>
      <c r="D31" s="52">
        <v>1</v>
      </c>
      <c r="E31" s="39">
        <v>2300</v>
      </c>
      <c r="F31" s="39">
        <f t="shared" si="0"/>
        <v>2300</v>
      </c>
      <c r="G31" s="40">
        <f t="shared" si="1"/>
        <v>27600</v>
      </c>
      <c r="I31" s="25"/>
      <c r="J31" s="25"/>
      <c r="M31" s="9"/>
    </row>
    <row r="32" spans="2:13" s="8" customFormat="1" x14ac:dyDescent="0.25">
      <c r="B32" s="94">
        <f t="shared" si="2"/>
        <v>27</v>
      </c>
      <c r="C32" s="109" t="s">
        <v>32</v>
      </c>
      <c r="D32" s="52">
        <v>1</v>
      </c>
      <c r="E32" s="39">
        <v>5000</v>
      </c>
      <c r="F32" s="39">
        <f t="shared" si="0"/>
        <v>5000</v>
      </c>
      <c r="G32" s="40">
        <f t="shared" si="1"/>
        <v>60000</v>
      </c>
      <c r="I32" s="25"/>
      <c r="J32" s="25"/>
      <c r="M32" s="9"/>
    </row>
    <row r="33" spans="2:13" s="8" customFormat="1" ht="15.75" customHeight="1" x14ac:dyDescent="0.25">
      <c r="B33" s="94">
        <f t="shared" si="2"/>
        <v>28</v>
      </c>
      <c r="C33" s="110" t="s">
        <v>33</v>
      </c>
      <c r="D33" s="52">
        <v>1</v>
      </c>
      <c r="E33" s="39">
        <v>4000</v>
      </c>
      <c r="F33" s="39">
        <f t="shared" si="0"/>
        <v>4000</v>
      </c>
      <c r="G33" s="40">
        <f t="shared" si="1"/>
        <v>48000</v>
      </c>
      <c r="I33" s="25"/>
      <c r="J33" s="25"/>
      <c r="M33" s="9"/>
    </row>
    <row r="34" spans="2:13" s="8" customFormat="1" x14ac:dyDescent="0.25">
      <c r="B34" s="94">
        <f t="shared" si="2"/>
        <v>29</v>
      </c>
      <c r="C34" s="110" t="s">
        <v>34</v>
      </c>
      <c r="D34" s="52">
        <v>1</v>
      </c>
      <c r="E34" s="39">
        <v>2200</v>
      </c>
      <c r="F34" s="39">
        <f t="shared" si="0"/>
        <v>2200</v>
      </c>
      <c r="G34" s="40">
        <f t="shared" si="1"/>
        <v>26400</v>
      </c>
      <c r="I34" s="25"/>
      <c r="J34" s="25"/>
      <c r="M34" s="9"/>
    </row>
    <row r="35" spans="2:13" s="8" customFormat="1" x14ac:dyDescent="0.25">
      <c r="B35" s="94">
        <f t="shared" si="2"/>
        <v>30</v>
      </c>
      <c r="C35" s="109" t="s">
        <v>35</v>
      </c>
      <c r="D35" s="52">
        <v>1</v>
      </c>
      <c r="E35" s="39">
        <v>5000</v>
      </c>
      <c r="F35" s="39">
        <f t="shared" si="0"/>
        <v>5000</v>
      </c>
      <c r="G35" s="40">
        <f t="shared" si="1"/>
        <v>60000</v>
      </c>
      <c r="I35" s="25"/>
      <c r="J35" s="25"/>
      <c r="M35" s="9"/>
    </row>
    <row r="36" spans="2:13" s="8" customFormat="1" x14ac:dyDescent="0.25">
      <c r="B36" s="94">
        <f t="shared" si="2"/>
        <v>31</v>
      </c>
      <c r="C36" s="114" t="s">
        <v>49</v>
      </c>
      <c r="D36" s="52">
        <v>1</v>
      </c>
      <c r="E36" s="39">
        <v>4000</v>
      </c>
      <c r="F36" s="39">
        <f t="shared" si="0"/>
        <v>4000</v>
      </c>
      <c r="G36" s="40">
        <f t="shared" si="1"/>
        <v>48000</v>
      </c>
      <c r="I36" s="25"/>
      <c r="J36" s="25"/>
      <c r="M36" s="9"/>
    </row>
    <row r="37" spans="2:13" s="8" customFormat="1" x14ac:dyDescent="0.25">
      <c r="B37" s="94">
        <f t="shared" si="2"/>
        <v>32</v>
      </c>
      <c r="C37" s="114" t="s">
        <v>50</v>
      </c>
      <c r="D37" s="53">
        <v>2</v>
      </c>
      <c r="E37" s="39">
        <v>2500</v>
      </c>
      <c r="F37" s="39">
        <f t="shared" si="0"/>
        <v>5000</v>
      </c>
      <c r="G37" s="40">
        <f t="shared" si="1"/>
        <v>60000</v>
      </c>
      <c r="I37" s="25"/>
      <c r="J37" s="25"/>
      <c r="M37" s="9"/>
    </row>
    <row r="38" spans="2:13" s="8" customFormat="1" x14ac:dyDescent="0.25">
      <c r="B38" s="94">
        <f t="shared" si="2"/>
        <v>33</v>
      </c>
      <c r="C38" s="109" t="s">
        <v>36</v>
      </c>
      <c r="D38" s="52">
        <v>1</v>
      </c>
      <c r="E38" s="39">
        <v>5500</v>
      </c>
      <c r="F38" s="39">
        <f t="shared" si="0"/>
        <v>5500</v>
      </c>
      <c r="G38" s="40">
        <f t="shared" si="1"/>
        <v>66000</v>
      </c>
      <c r="I38" s="25"/>
      <c r="J38" s="25"/>
      <c r="M38" s="9"/>
    </row>
    <row r="39" spans="2:13" s="8" customFormat="1" x14ac:dyDescent="0.25">
      <c r="B39" s="94">
        <f t="shared" si="2"/>
        <v>34</v>
      </c>
      <c r="C39" s="110" t="s">
        <v>37</v>
      </c>
      <c r="D39" s="52">
        <v>1</v>
      </c>
      <c r="E39" s="39">
        <v>3500</v>
      </c>
      <c r="F39" s="39">
        <f t="shared" si="0"/>
        <v>3500</v>
      </c>
      <c r="G39" s="40">
        <f t="shared" si="1"/>
        <v>42000</v>
      </c>
      <c r="I39" s="25"/>
      <c r="J39" s="25"/>
      <c r="M39" s="9"/>
    </row>
    <row r="40" spans="2:13" s="8" customFormat="1" x14ac:dyDescent="0.25">
      <c r="B40" s="94">
        <f t="shared" si="2"/>
        <v>35</v>
      </c>
      <c r="C40" s="110" t="s">
        <v>38</v>
      </c>
      <c r="D40" s="52">
        <v>9</v>
      </c>
      <c r="E40" s="39">
        <v>2000</v>
      </c>
      <c r="F40" s="39">
        <f t="shared" si="0"/>
        <v>18000</v>
      </c>
      <c r="G40" s="40">
        <f t="shared" si="1"/>
        <v>216000</v>
      </c>
      <c r="I40" s="25"/>
      <c r="J40" s="25"/>
      <c r="M40" s="9"/>
    </row>
    <row r="41" spans="2:13" s="8" customFormat="1" x14ac:dyDescent="0.25">
      <c r="B41" s="94">
        <f t="shared" si="2"/>
        <v>36</v>
      </c>
      <c r="C41" s="109" t="s">
        <v>47</v>
      </c>
      <c r="D41" s="53">
        <v>1</v>
      </c>
      <c r="E41" s="39">
        <v>4500</v>
      </c>
      <c r="F41" s="39">
        <f t="shared" si="0"/>
        <v>4500</v>
      </c>
      <c r="G41" s="40">
        <f t="shared" si="1"/>
        <v>54000</v>
      </c>
      <c r="I41" s="25"/>
      <c r="J41" s="25"/>
      <c r="M41" s="9"/>
    </row>
    <row r="42" spans="2:13" s="8" customFormat="1" x14ac:dyDescent="0.25">
      <c r="B42" s="94">
        <f t="shared" si="2"/>
        <v>37</v>
      </c>
      <c r="C42" s="114" t="s">
        <v>53</v>
      </c>
      <c r="D42" s="53">
        <v>2</v>
      </c>
      <c r="E42" s="39">
        <v>2000</v>
      </c>
      <c r="F42" s="39">
        <f t="shared" si="0"/>
        <v>4000</v>
      </c>
      <c r="G42" s="40">
        <f t="shared" si="1"/>
        <v>48000</v>
      </c>
      <c r="I42" s="25"/>
      <c r="J42" s="25"/>
      <c r="M42" s="9"/>
    </row>
    <row r="43" spans="2:13" s="8" customFormat="1" x14ac:dyDescent="0.25">
      <c r="B43" s="94">
        <f t="shared" si="2"/>
        <v>38</v>
      </c>
      <c r="C43" s="109" t="s">
        <v>39</v>
      </c>
      <c r="D43" s="52">
        <v>1</v>
      </c>
      <c r="E43" s="39">
        <v>2000</v>
      </c>
      <c r="F43" s="39">
        <f t="shared" si="0"/>
        <v>2000</v>
      </c>
      <c r="G43" s="40">
        <f t="shared" si="1"/>
        <v>24000</v>
      </c>
      <c r="I43" s="25"/>
      <c r="J43" s="25"/>
      <c r="M43" s="9"/>
    </row>
    <row r="44" spans="2:13" s="8" customFormat="1" x14ac:dyDescent="0.25">
      <c r="B44" s="94">
        <f t="shared" si="2"/>
        <v>39</v>
      </c>
      <c r="C44" s="110" t="s">
        <v>40</v>
      </c>
      <c r="D44" s="52">
        <f>14-D42-D20</f>
        <v>11</v>
      </c>
      <c r="E44" s="39">
        <v>1250</v>
      </c>
      <c r="F44" s="39">
        <f t="shared" si="0"/>
        <v>13750</v>
      </c>
      <c r="G44" s="40">
        <f t="shared" si="1"/>
        <v>165000</v>
      </c>
      <c r="I44" s="65"/>
      <c r="J44" s="25"/>
      <c r="M44" s="9"/>
    </row>
    <row r="45" spans="2:13" s="8" customFormat="1" ht="15.75" thickBot="1" x14ac:dyDescent="0.3">
      <c r="B45" s="94">
        <f t="shared" si="2"/>
        <v>40</v>
      </c>
      <c r="C45" s="109" t="s">
        <v>84</v>
      </c>
      <c r="D45" s="52">
        <v>1</v>
      </c>
      <c r="E45" s="39">
        <v>5000</v>
      </c>
      <c r="F45" s="39">
        <f>D45*E45</f>
        <v>5000</v>
      </c>
      <c r="G45" s="40">
        <f>F45*12</f>
        <v>60000</v>
      </c>
      <c r="I45" s="25"/>
      <c r="J45" s="25"/>
      <c r="M45" s="9"/>
    </row>
    <row r="46" spans="2:13" s="8" customFormat="1" x14ac:dyDescent="0.25">
      <c r="B46" s="95"/>
      <c r="C46" s="115" t="s">
        <v>41</v>
      </c>
      <c r="D46" s="54">
        <f>SUM(D47:D52)</f>
        <v>9</v>
      </c>
      <c r="E46" s="42"/>
      <c r="F46" s="6">
        <f>SUM(F47:F52)</f>
        <v>68000</v>
      </c>
      <c r="G46" s="7">
        <f>SUM(G47:G52)</f>
        <v>816000</v>
      </c>
      <c r="H46" s="9"/>
    </row>
    <row r="47" spans="2:13" s="8" customFormat="1" x14ac:dyDescent="0.25">
      <c r="B47" s="94">
        <f>B45+1</f>
        <v>41</v>
      </c>
      <c r="C47" s="116" t="s">
        <v>42</v>
      </c>
      <c r="D47" s="53">
        <v>3</v>
      </c>
      <c r="E47" s="39">
        <f>2500*3</f>
        <v>7500</v>
      </c>
      <c r="F47" s="43">
        <f t="shared" ref="F47:F52" si="3">D47*E47</f>
        <v>22500</v>
      </c>
      <c r="G47" s="44">
        <f>F47*12</f>
        <v>270000</v>
      </c>
      <c r="H47" s="9"/>
    </row>
    <row r="48" spans="2:13" s="8" customFormat="1" x14ac:dyDescent="0.25">
      <c r="B48" s="94">
        <f>B47+1</f>
        <v>42</v>
      </c>
      <c r="C48" s="116" t="s">
        <v>42</v>
      </c>
      <c r="D48" s="52">
        <v>2</v>
      </c>
      <c r="E48" s="39">
        <f>1500*3</f>
        <v>4500</v>
      </c>
      <c r="F48" s="43">
        <f t="shared" si="3"/>
        <v>9000</v>
      </c>
      <c r="G48" s="44">
        <f>F48*12</f>
        <v>108000</v>
      </c>
      <c r="H48" s="9"/>
      <c r="I48" s="25"/>
      <c r="J48" s="25"/>
    </row>
    <row r="49" spans="2:10" s="8" customFormat="1" x14ac:dyDescent="0.25">
      <c r="B49" s="94">
        <f t="shared" ref="B49:B52" si="4">B48+1</f>
        <v>43</v>
      </c>
      <c r="C49" s="109" t="s">
        <v>43</v>
      </c>
      <c r="D49" s="52">
        <v>1</v>
      </c>
      <c r="E49" s="39">
        <v>14000</v>
      </c>
      <c r="F49" s="43">
        <f t="shared" si="3"/>
        <v>14000</v>
      </c>
      <c r="G49" s="44">
        <f t="shared" ref="G49:G52" si="5">F49*12</f>
        <v>168000</v>
      </c>
      <c r="H49" s="9"/>
      <c r="I49" s="25"/>
      <c r="J49" s="25"/>
    </row>
    <row r="50" spans="2:10" s="8" customFormat="1" x14ac:dyDescent="0.25">
      <c r="B50" s="94">
        <f t="shared" si="4"/>
        <v>44</v>
      </c>
      <c r="C50" s="117" t="s">
        <v>79</v>
      </c>
      <c r="D50" s="55">
        <v>1</v>
      </c>
      <c r="E50" s="39">
        <v>10000</v>
      </c>
      <c r="F50" s="43">
        <f t="shared" si="3"/>
        <v>10000</v>
      </c>
      <c r="G50" s="44">
        <f t="shared" si="5"/>
        <v>120000</v>
      </c>
      <c r="H50" s="9"/>
      <c r="I50" s="25"/>
      <c r="J50" s="25"/>
    </row>
    <row r="51" spans="2:10" s="8" customFormat="1" x14ac:dyDescent="0.25">
      <c r="B51" s="94">
        <f t="shared" si="4"/>
        <v>45</v>
      </c>
      <c r="C51" s="117" t="s">
        <v>81</v>
      </c>
      <c r="D51" s="55">
        <v>1</v>
      </c>
      <c r="E51" s="39">
        <v>6250</v>
      </c>
      <c r="F51" s="43">
        <f t="shared" si="3"/>
        <v>6250</v>
      </c>
      <c r="G51" s="44">
        <f t="shared" si="5"/>
        <v>75000</v>
      </c>
      <c r="H51" s="9"/>
      <c r="I51" s="25"/>
      <c r="J51" s="25"/>
    </row>
    <row r="52" spans="2:10" s="8" customFormat="1" ht="15.75" thickBot="1" x14ac:dyDescent="0.3">
      <c r="B52" s="94">
        <f t="shared" si="4"/>
        <v>46</v>
      </c>
      <c r="C52" s="117" t="s">
        <v>80</v>
      </c>
      <c r="D52" s="55">
        <v>1</v>
      </c>
      <c r="E52" s="39">
        <v>6250</v>
      </c>
      <c r="F52" s="43">
        <f t="shared" si="3"/>
        <v>6250</v>
      </c>
      <c r="G52" s="44">
        <f t="shared" si="5"/>
        <v>75000</v>
      </c>
      <c r="H52" s="9"/>
      <c r="I52" s="25"/>
      <c r="J52" s="25"/>
    </row>
    <row r="53" spans="2:10" s="8" customFormat="1" x14ac:dyDescent="0.25">
      <c r="B53" s="95" t="s">
        <v>7</v>
      </c>
      <c r="C53" s="118" t="s">
        <v>44</v>
      </c>
      <c r="D53" s="54">
        <f>SUM(D54:D58)</f>
        <v>7</v>
      </c>
      <c r="E53" s="45"/>
      <c r="F53" s="6">
        <f>SUM(F54:F58)</f>
        <v>61600</v>
      </c>
      <c r="G53" s="7">
        <f>SUM(G54:G58)</f>
        <v>739200</v>
      </c>
      <c r="H53" s="10"/>
      <c r="I53" s="25"/>
      <c r="J53" s="25"/>
    </row>
    <row r="54" spans="2:10" s="8" customFormat="1" x14ac:dyDescent="0.25">
      <c r="B54" s="96">
        <f>B52+1</f>
        <v>47</v>
      </c>
      <c r="C54" s="119" t="s">
        <v>45</v>
      </c>
      <c r="D54" s="53">
        <v>3</v>
      </c>
      <c r="E54" s="39">
        <v>9000</v>
      </c>
      <c r="F54" s="41">
        <f>D54*E54</f>
        <v>27000</v>
      </c>
      <c r="G54" s="62">
        <f>F54*12</f>
        <v>324000</v>
      </c>
      <c r="I54" s="25"/>
      <c r="J54" s="25"/>
    </row>
    <row r="55" spans="2:10" s="8" customFormat="1" x14ac:dyDescent="0.25">
      <c r="B55" s="97">
        <f t="shared" ref="B55:B58" si="6">B54+1</f>
        <v>48</v>
      </c>
      <c r="C55" s="109" t="s">
        <v>46</v>
      </c>
      <c r="D55" s="52">
        <v>1</v>
      </c>
      <c r="E55" s="39">
        <v>14000</v>
      </c>
      <c r="F55" s="41">
        <f t="shared" ref="F55:F58" si="7">D55*E55</f>
        <v>14000</v>
      </c>
      <c r="G55" s="40">
        <f>F55*12</f>
        <v>168000</v>
      </c>
      <c r="I55" s="25"/>
      <c r="J55" s="25"/>
    </row>
    <row r="56" spans="2:10" s="8" customFormat="1" x14ac:dyDescent="0.25">
      <c r="B56" s="97">
        <f t="shared" si="6"/>
        <v>49</v>
      </c>
      <c r="C56" s="120" t="s">
        <v>55</v>
      </c>
      <c r="D56" s="55">
        <v>1</v>
      </c>
      <c r="E56" s="39">
        <v>10000</v>
      </c>
      <c r="F56" s="41">
        <f t="shared" si="7"/>
        <v>10000</v>
      </c>
      <c r="G56" s="40">
        <f t="shared" ref="G56:G58" si="8">F56*12</f>
        <v>120000</v>
      </c>
      <c r="I56" s="25"/>
      <c r="J56" s="25"/>
    </row>
    <row r="57" spans="2:10" s="8" customFormat="1" x14ac:dyDescent="0.25">
      <c r="B57" s="97">
        <f t="shared" si="6"/>
        <v>50</v>
      </c>
      <c r="C57" s="121" t="s">
        <v>96</v>
      </c>
      <c r="D57" s="55">
        <v>1</v>
      </c>
      <c r="E57" s="39">
        <v>5500</v>
      </c>
      <c r="F57" s="41">
        <f t="shared" si="7"/>
        <v>5500</v>
      </c>
      <c r="G57" s="40">
        <f t="shared" si="8"/>
        <v>66000</v>
      </c>
      <c r="I57" s="25"/>
      <c r="J57" s="25"/>
    </row>
    <row r="58" spans="2:10" s="8" customFormat="1" ht="15.75" thickBot="1" x14ac:dyDescent="0.3">
      <c r="B58" s="98">
        <f t="shared" si="6"/>
        <v>51</v>
      </c>
      <c r="C58" s="122" t="s">
        <v>96</v>
      </c>
      <c r="D58" s="56">
        <v>1</v>
      </c>
      <c r="E58" s="46">
        <v>5100</v>
      </c>
      <c r="F58" s="123">
        <f t="shared" si="7"/>
        <v>5100</v>
      </c>
      <c r="G58" s="47">
        <f t="shared" si="8"/>
        <v>61200</v>
      </c>
      <c r="I58" s="25"/>
      <c r="J58" s="25"/>
    </row>
    <row r="59" spans="2:10" x14ac:dyDescent="0.25">
      <c r="C59" s="2"/>
      <c r="D59" s="2"/>
      <c r="E59" s="2"/>
    </row>
    <row r="60" spans="2:10" x14ac:dyDescent="0.25">
      <c r="C60" s="2"/>
      <c r="D60" s="2"/>
      <c r="E60" s="2"/>
    </row>
    <row r="61" spans="2:10" x14ac:dyDescent="0.25">
      <c r="C61" s="2"/>
      <c r="D61" s="2"/>
      <c r="E61" s="2"/>
    </row>
    <row r="62" spans="2:10" x14ac:dyDescent="0.25">
      <c r="C62" s="2"/>
      <c r="D62" s="2"/>
      <c r="E62" s="2"/>
    </row>
    <row r="63" spans="2:10" x14ac:dyDescent="0.25">
      <c r="C63" s="2"/>
      <c r="D63" s="2"/>
      <c r="E63" s="2"/>
    </row>
    <row r="64" spans="2:10" x14ac:dyDescent="0.25">
      <c r="C64" s="2"/>
      <c r="D64" s="2"/>
      <c r="E64" s="2"/>
    </row>
    <row r="65" spans="3:5" x14ac:dyDescent="0.25">
      <c r="C65" s="2"/>
      <c r="D65" s="2"/>
      <c r="E65" s="2"/>
    </row>
    <row r="66" spans="3:5" x14ac:dyDescent="0.25">
      <c r="C66" s="2"/>
      <c r="D66" s="2"/>
      <c r="E66" s="2"/>
    </row>
    <row r="67" spans="3:5" x14ac:dyDescent="0.25">
      <c r="C67" s="2"/>
      <c r="D67" s="2"/>
      <c r="E67" s="2"/>
    </row>
    <row r="68" spans="3:5" x14ac:dyDescent="0.25">
      <c r="C68" s="2"/>
      <c r="D68" s="2"/>
      <c r="E68" s="2"/>
    </row>
    <row r="69" spans="3:5" x14ac:dyDescent="0.25">
      <c r="C69" s="2"/>
      <c r="D69" s="2"/>
      <c r="E69" s="2"/>
    </row>
    <row r="70" spans="3:5" x14ac:dyDescent="0.25">
      <c r="C70" s="2"/>
      <c r="D70" s="2"/>
      <c r="E70" s="2"/>
    </row>
    <row r="71" spans="3:5" x14ac:dyDescent="0.25">
      <c r="C71" s="2"/>
      <c r="D71" s="2"/>
      <c r="E71" s="2"/>
    </row>
    <row r="72" spans="3:5" x14ac:dyDescent="0.25">
      <c r="C72" s="2"/>
      <c r="D72" s="2"/>
      <c r="E72" s="2"/>
    </row>
    <row r="73" spans="3:5" x14ac:dyDescent="0.25">
      <c r="C73" s="2"/>
      <c r="D73" s="2"/>
      <c r="E73" s="2"/>
    </row>
    <row r="74" spans="3:5" x14ac:dyDescent="0.25">
      <c r="C74" s="2"/>
      <c r="D74" s="2"/>
      <c r="E74" s="2"/>
    </row>
    <row r="75" spans="3:5" x14ac:dyDescent="0.25">
      <c r="C75" s="2"/>
      <c r="D75" s="2"/>
      <c r="E75" s="2"/>
    </row>
    <row r="76" spans="3:5" x14ac:dyDescent="0.25">
      <c r="C76" s="2"/>
      <c r="D76" s="2"/>
      <c r="E76" s="2"/>
    </row>
    <row r="77" spans="3:5" x14ac:dyDescent="0.25">
      <c r="C77" s="2"/>
      <c r="D77" s="2"/>
      <c r="E77" s="2"/>
    </row>
    <row r="78" spans="3:5" x14ac:dyDescent="0.25">
      <c r="C78" s="2"/>
      <c r="D78" s="2"/>
      <c r="E78" s="2"/>
    </row>
    <row r="79" spans="3:5" x14ac:dyDescent="0.25">
      <c r="C79" s="2"/>
      <c r="D79" s="2"/>
      <c r="E79" s="2"/>
    </row>
    <row r="80" spans="3:5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  <row r="90" spans="3:3" x14ac:dyDescent="0.25">
      <c r="C90" s="2"/>
    </row>
    <row r="91" spans="3:3" x14ac:dyDescent="0.25">
      <c r="C91" s="2"/>
    </row>
    <row r="92" spans="3:3" x14ac:dyDescent="0.25">
      <c r="C92" s="2"/>
    </row>
    <row r="93" spans="3:3" x14ac:dyDescent="0.25">
      <c r="C93" s="2"/>
    </row>
    <row r="94" spans="3:3" x14ac:dyDescent="0.25">
      <c r="C94" s="2"/>
    </row>
    <row r="95" spans="3:3" x14ac:dyDescent="0.25">
      <c r="C95" s="2"/>
    </row>
    <row r="96" spans="3:3" x14ac:dyDescent="0.25">
      <c r="C96" s="2"/>
    </row>
    <row r="97" spans="3:3" x14ac:dyDescent="0.25">
      <c r="C97" s="2"/>
    </row>
    <row r="98" spans="3:3" x14ac:dyDescent="0.25">
      <c r="C98" s="2"/>
    </row>
    <row r="99" spans="3:3" x14ac:dyDescent="0.25">
      <c r="C99" s="2"/>
    </row>
    <row r="100" spans="3:3" x14ac:dyDescent="0.25">
      <c r="C100" s="2"/>
    </row>
    <row r="101" spans="3:3" x14ac:dyDescent="0.25">
      <c r="C101" s="2"/>
    </row>
    <row r="102" spans="3:3" x14ac:dyDescent="0.25">
      <c r="C102" s="2"/>
    </row>
    <row r="103" spans="3:3" x14ac:dyDescent="0.25">
      <c r="C103" s="2"/>
    </row>
    <row r="104" spans="3:3" x14ac:dyDescent="0.25">
      <c r="C104" s="2"/>
    </row>
    <row r="105" spans="3:3" x14ac:dyDescent="0.25">
      <c r="C105" s="2"/>
    </row>
    <row r="106" spans="3:3" x14ac:dyDescent="0.25">
      <c r="C106" s="2"/>
    </row>
    <row r="107" spans="3:3" x14ac:dyDescent="0.25">
      <c r="C107" s="2"/>
    </row>
    <row r="108" spans="3:3" x14ac:dyDescent="0.25">
      <c r="C108" s="2"/>
    </row>
    <row r="109" spans="3:3" x14ac:dyDescent="0.25">
      <c r="C109" s="2"/>
    </row>
    <row r="110" spans="3:3" x14ac:dyDescent="0.25">
      <c r="C110" s="2"/>
    </row>
    <row r="111" spans="3:3" x14ac:dyDescent="0.25">
      <c r="C111" s="2"/>
    </row>
    <row r="112" spans="3:3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x14ac:dyDescent="0.25">
      <c r="C118" s="2"/>
    </row>
    <row r="119" spans="3:3" x14ac:dyDescent="0.25">
      <c r="C119" s="2"/>
    </row>
    <row r="120" spans="3:3" x14ac:dyDescent="0.25">
      <c r="C120" s="2"/>
    </row>
    <row r="121" spans="3:3" x14ac:dyDescent="0.25">
      <c r="C121" s="2"/>
    </row>
    <row r="122" spans="3:3" x14ac:dyDescent="0.25">
      <c r="C122" s="2"/>
    </row>
    <row r="123" spans="3:3" x14ac:dyDescent="0.25">
      <c r="C123" s="2"/>
    </row>
    <row r="124" spans="3:3" x14ac:dyDescent="0.25">
      <c r="C124" s="2"/>
    </row>
    <row r="125" spans="3:3" x14ac:dyDescent="0.25">
      <c r="C125" s="2"/>
    </row>
    <row r="126" spans="3:3" x14ac:dyDescent="0.25">
      <c r="C126" s="2"/>
    </row>
    <row r="127" spans="3:3" x14ac:dyDescent="0.25">
      <c r="C127" s="2"/>
    </row>
    <row r="128" spans="3:3" x14ac:dyDescent="0.25">
      <c r="C128" s="2"/>
    </row>
    <row r="129" spans="3:3" x14ac:dyDescent="0.25">
      <c r="C129" s="2"/>
    </row>
    <row r="130" spans="3:3" x14ac:dyDescent="0.25">
      <c r="C130" s="2"/>
    </row>
    <row r="131" spans="3:3" x14ac:dyDescent="0.25">
      <c r="C131" s="2"/>
    </row>
    <row r="132" spans="3:3" x14ac:dyDescent="0.25">
      <c r="C132" s="2"/>
    </row>
    <row r="133" spans="3:3" x14ac:dyDescent="0.25">
      <c r="C133" s="2"/>
    </row>
    <row r="134" spans="3:3" x14ac:dyDescent="0.25">
      <c r="C134" s="2"/>
    </row>
    <row r="135" spans="3:3" x14ac:dyDescent="0.25">
      <c r="C135" s="2"/>
    </row>
    <row r="136" spans="3:3" x14ac:dyDescent="0.25">
      <c r="C136" s="2"/>
    </row>
    <row r="137" spans="3:3" x14ac:dyDescent="0.25">
      <c r="C137" s="2"/>
    </row>
    <row r="138" spans="3:3" x14ac:dyDescent="0.25">
      <c r="C138" s="2"/>
    </row>
    <row r="139" spans="3:3" x14ac:dyDescent="0.25">
      <c r="C139" s="2"/>
    </row>
    <row r="140" spans="3:3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  <row r="167" spans="3:3" x14ac:dyDescent="0.25">
      <c r="C167" s="2"/>
    </row>
    <row r="168" spans="3:3" x14ac:dyDescent="0.25">
      <c r="C168" s="2"/>
    </row>
    <row r="169" spans="3:3" x14ac:dyDescent="0.25">
      <c r="C169" s="2"/>
    </row>
    <row r="170" spans="3:3" x14ac:dyDescent="0.25">
      <c r="C170" s="2"/>
    </row>
    <row r="171" spans="3:3" x14ac:dyDescent="0.25">
      <c r="C171" s="2"/>
    </row>
    <row r="172" spans="3:3" x14ac:dyDescent="0.25">
      <c r="C172" s="2"/>
    </row>
    <row r="173" spans="3:3" x14ac:dyDescent="0.25">
      <c r="C173" s="2"/>
    </row>
    <row r="174" spans="3:3" x14ac:dyDescent="0.25">
      <c r="C174" s="2"/>
    </row>
    <row r="175" spans="3:3" x14ac:dyDescent="0.25">
      <c r="C175" s="2"/>
    </row>
    <row r="176" spans="3:3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  <row r="181" spans="3:3" x14ac:dyDescent="0.25">
      <c r="C181" s="2"/>
    </row>
    <row r="182" spans="3:3" x14ac:dyDescent="0.2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3:3" x14ac:dyDescent="0.25">
      <c r="C193" s="2"/>
    </row>
    <row r="194" spans="3:3" x14ac:dyDescent="0.25">
      <c r="C194" s="2"/>
    </row>
    <row r="195" spans="3:3" x14ac:dyDescent="0.25">
      <c r="C195" s="2"/>
    </row>
    <row r="196" spans="3:3" x14ac:dyDescent="0.25">
      <c r="C196" s="2"/>
    </row>
    <row r="197" spans="3:3" x14ac:dyDescent="0.25">
      <c r="C197" s="2"/>
    </row>
    <row r="198" spans="3:3" x14ac:dyDescent="0.25">
      <c r="C198" s="2"/>
    </row>
    <row r="199" spans="3:3" x14ac:dyDescent="0.25">
      <c r="C199" s="2"/>
    </row>
    <row r="200" spans="3:3" x14ac:dyDescent="0.25">
      <c r="C200" s="2"/>
    </row>
    <row r="201" spans="3:3" x14ac:dyDescent="0.25">
      <c r="C201" s="2"/>
    </row>
    <row r="202" spans="3:3" x14ac:dyDescent="0.25">
      <c r="C202" s="2"/>
    </row>
    <row r="203" spans="3:3" x14ac:dyDescent="0.25">
      <c r="C203" s="2"/>
    </row>
    <row r="204" spans="3:3" x14ac:dyDescent="0.25">
      <c r="C204" s="2"/>
    </row>
    <row r="205" spans="3:3" x14ac:dyDescent="0.25">
      <c r="C205" s="2"/>
    </row>
    <row r="206" spans="3:3" x14ac:dyDescent="0.25">
      <c r="C206" s="2"/>
    </row>
    <row r="207" spans="3:3" x14ac:dyDescent="0.25">
      <c r="C207" s="2"/>
    </row>
    <row r="208" spans="3:3" x14ac:dyDescent="0.25">
      <c r="C208" s="2"/>
    </row>
    <row r="209" spans="3:3" x14ac:dyDescent="0.25">
      <c r="C209" s="2"/>
    </row>
    <row r="210" spans="3:3" x14ac:dyDescent="0.25">
      <c r="C210" s="2"/>
    </row>
    <row r="211" spans="3:3" x14ac:dyDescent="0.25">
      <c r="C211" s="2"/>
    </row>
    <row r="212" spans="3:3" x14ac:dyDescent="0.25">
      <c r="C212" s="2"/>
    </row>
    <row r="213" spans="3:3" x14ac:dyDescent="0.25">
      <c r="C213" s="2"/>
    </row>
    <row r="214" spans="3:3" x14ac:dyDescent="0.25">
      <c r="C214" s="2"/>
    </row>
    <row r="215" spans="3:3" x14ac:dyDescent="0.25">
      <c r="C215" s="2"/>
    </row>
    <row r="216" spans="3:3" x14ac:dyDescent="0.25">
      <c r="C216" s="2"/>
    </row>
    <row r="217" spans="3:3" x14ac:dyDescent="0.25">
      <c r="C217" s="2"/>
    </row>
    <row r="218" spans="3:3" x14ac:dyDescent="0.25">
      <c r="C218" s="2"/>
    </row>
    <row r="219" spans="3:3" x14ac:dyDescent="0.25">
      <c r="C219" s="2"/>
    </row>
    <row r="220" spans="3:3" x14ac:dyDescent="0.25">
      <c r="C220" s="2"/>
    </row>
    <row r="221" spans="3:3" x14ac:dyDescent="0.25">
      <c r="C221" s="2"/>
    </row>
    <row r="222" spans="3:3" x14ac:dyDescent="0.25">
      <c r="C222" s="2"/>
    </row>
    <row r="223" spans="3:3" x14ac:dyDescent="0.25">
      <c r="C223" s="2"/>
    </row>
    <row r="224" spans="3:3" x14ac:dyDescent="0.25">
      <c r="C224" s="2"/>
    </row>
    <row r="225" spans="3:3" x14ac:dyDescent="0.25">
      <c r="C225" s="2"/>
    </row>
    <row r="226" spans="3:3" x14ac:dyDescent="0.25">
      <c r="C226" s="2"/>
    </row>
    <row r="227" spans="3:3" x14ac:dyDescent="0.25">
      <c r="C227" s="2"/>
    </row>
    <row r="228" spans="3:3" x14ac:dyDescent="0.25">
      <c r="C228" s="2"/>
    </row>
    <row r="229" spans="3:3" x14ac:dyDescent="0.25">
      <c r="C229" s="2"/>
    </row>
    <row r="230" spans="3:3" x14ac:dyDescent="0.25">
      <c r="C230" s="2"/>
    </row>
    <row r="231" spans="3:3" x14ac:dyDescent="0.25">
      <c r="C231" s="2"/>
    </row>
    <row r="232" spans="3:3" x14ac:dyDescent="0.25">
      <c r="C232" s="2"/>
    </row>
    <row r="233" spans="3:3" x14ac:dyDescent="0.25">
      <c r="C233" s="2"/>
    </row>
    <row r="234" spans="3:3" x14ac:dyDescent="0.25">
      <c r="C234" s="2"/>
    </row>
    <row r="235" spans="3:3" x14ac:dyDescent="0.25">
      <c r="C235" s="2"/>
    </row>
    <row r="236" spans="3:3" x14ac:dyDescent="0.25">
      <c r="C236" s="2"/>
    </row>
    <row r="237" spans="3:3" x14ac:dyDescent="0.25">
      <c r="C237" s="2"/>
    </row>
    <row r="238" spans="3:3" x14ac:dyDescent="0.25">
      <c r="C238" s="2"/>
    </row>
    <row r="239" spans="3:3" x14ac:dyDescent="0.25">
      <c r="C239" s="2"/>
    </row>
    <row r="240" spans="3:3" x14ac:dyDescent="0.25">
      <c r="C240" s="2"/>
    </row>
    <row r="241" spans="3:3" x14ac:dyDescent="0.25">
      <c r="C241" s="2"/>
    </row>
    <row r="242" spans="3:3" x14ac:dyDescent="0.25">
      <c r="C242" s="2"/>
    </row>
    <row r="243" spans="3:3" x14ac:dyDescent="0.25">
      <c r="C243" s="2"/>
    </row>
    <row r="244" spans="3:3" x14ac:dyDescent="0.25">
      <c r="C244" s="2"/>
    </row>
    <row r="245" spans="3:3" x14ac:dyDescent="0.25">
      <c r="C245" s="2"/>
    </row>
    <row r="246" spans="3:3" x14ac:dyDescent="0.25">
      <c r="C246" s="2"/>
    </row>
    <row r="247" spans="3:3" x14ac:dyDescent="0.25">
      <c r="C247" s="2"/>
    </row>
    <row r="248" spans="3:3" x14ac:dyDescent="0.25">
      <c r="C248" s="2"/>
    </row>
    <row r="249" spans="3:3" x14ac:dyDescent="0.25">
      <c r="C249" s="2"/>
    </row>
    <row r="250" spans="3:3" x14ac:dyDescent="0.25">
      <c r="C250" s="2"/>
    </row>
    <row r="251" spans="3:3" x14ac:dyDescent="0.25">
      <c r="C251" s="2"/>
    </row>
    <row r="252" spans="3:3" x14ac:dyDescent="0.25">
      <c r="C252" s="2"/>
    </row>
    <row r="253" spans="3:3" x14ac:dyDescent="0.25">
      <c r="C253" s="2"/>
    </row>
    <row r="254" spans="3:3" x14ac:dyDescent="0.25">
      <c r="C254" s="2"/>
    </row>
    <row r="255" spans="3:3" x14ac:dyDescent="0.25">
      <c r="C255" s="2"/>
    </row>
    <row r="256" spans="3:3" x14ac:dyDescent="0.25">
      <c r="C256" s="2"/>
    </row>
    <row r="257" spans="3:3" x14ac:dyDescent="0.25">
      <c r="C257" s="2"/>
    </row>
    <row r="258" spans="3:3" x14ac:dyDescent="0.25">
      <c r="C258" s="2"/>
    </row>
    <row r="259" spans="3:3" x14ac:dyDescent="0.25">
      <c r="C259" s="2"/>
    </row>
    <row r="260" spans="3:3" x14ac:dyDescent="0.25">
      <c r="C260" s="2"/>
    </row>
    <row r="261" spans="3:3" x14ac:dyDescent="0.25">
      <c r="C261" s="2"/>
    </row>
    <row r="262" spans="3:3" x14ac:dyDescent="0.25">
      <c r="C262" s="2"/>
    </row>
    <row r="263" spans="3:3" x14ac:dyDescent="0.25">
      <c r="C263" s="2"/>
    </row>
    <row r="264" spans="3:3" x14ac:dyDescent="0.25">
      <c r="C264" s="2"/>
    </row>
    <row r="265" spans="3:3" x14ac:dyDescent="0.25">
      <c r="C265" s="2"/>
    </row>
    <row r="266" spans="3:3" x14ac:dyDescent="0.25">
      <c r="C266" s="2"/>
    </row>
    <row r="267" spans="3:3" x14ac:dyDescent="0.25">
      <c r="C267" s="2"/>
    </row>
    <row r="268" spans="3:3" x14ac:dyDescent="0.25">
      <c r="C268" s="2"/>
    </row>
    <row r="269" spans="3:3" x14ac:dyDescent="0.25">
      <c r="C269" s="2"/>
    </row>
    <row r="270" spans="3:3" x14ac:dyDescent="0.25">
      <c r="C270" s="2"/>
    </row>
    <row r="271" spans="3:3" x14ac:dyDescent="0.25">
      <c r="C271" s="2"/>
    </row>
    <row r="272" spans="3:3" x14ac:dyDescent="0.25">
      <c r="C272" s="2"/>
    </row>
    <row r="273" spans="3:3" x14ac:dyDescent="0.25">
      <c r="C273" s="2"/>
    </row>
    <row r="274" spans="3:3" x14ac:dyDescent="0.25">
      <c r="C274" s="2"/>
    </row>
    <row r="275" spans="3:3" x14ac:dyDescent="0.25">
      <c r="C275" s="2"/>
    </row>
    <row r="276" spans="3:3" x14ac:dyDescent="0.25">
      <c r="C276" s="2"/>
    </row>
    <row r="277" spans="3:3" x14ac:dyDescent="0.25">
      <c r="C277" s="2"/>
    </row>
    <row r="278" spans="3:3" x14ac:dyDescent="0.25">
      <c r="C278" s="2"/>
    </row>
    <row r="279" spans="3:3" x14ac:dyDescent="0.25">
      <c r="C279" s="2"/>
    </row>
    <row r="280" spans="3:3" x14ac:dyDescent="0.25">
      <c r="C280" s="2"/>
    </row>
    <row r="281" spans="3:3" x14ac:dyDescent="0.25">
      <c r="C281" s="2"/>
    </row>
    <row r="282" spans="3:3" x14ac:dyDescent="0.25">
      <c r="C282" s="2"/>
    </row>
    <row r="283" spans="3:3" x14ac:dyDescent="0.25">
      <c r="C283" s="2"/>
    </row>
    <row r="284" spans="3:3" x14ac:dyDescent="0.25">
      <c r="C284" s="2"/>
    </row>
    <row r="285" spans="3:3" x14ac:dyDescent="0.25">
      <c r="C285" s="2"/>
    </row>
    <row r="286" spans="3:3" x14ac:dyDescent="0.25">
      <c r="C286" s="2"/>
    </row>
    <row r="287" spans="3:3" x14ac:dyDescent="0.25">
      <c r="C287" s="2"/>
    </row>
    <row r="288" spans="3:3" x14ac:dyDescent="0.25">
      <c r="C288" s="2"/>
    </row>
    <row r="289" spans="3:3" x14ac:dyDescent="0.25">
      <c r="C289" s="2"/>
    </row>
    <row r="290" spans="3:3" x14ac:dyDescent="0.25">
      <c r="C290" s="2"/>
    </row>
    <row r="291" spans="3:3" x14ac:dyDescent="0.25">
      <c r="C291" s="2"/>
    </row>
    <row r="292" spans="3:3" x14ac:dyDescent="0.25">
      <c r="C292" s="2"/>
    </row>
    <row r="293" spans="3:3" x14ac:dyDescent="0.25">
      <c r="C293" s="2"/>
    </row>
    <row r="294" spans="3:3" x14ac:dyDescent="0.25">
      <c r="C294" s="2"/>
    </row>
    <row r="295" spans="3:3" x14ac:dyDescent="0.25">
      <c r="C295" s="2"/>
    </row>
    <row r="296" spans="3:3" x14ac:dyDescent="0.25">
      <c r="C296" s="2"/>
    </row>
    <row r="297" spans="3:3" x14ac:dyDescent="0.25">
      <c r="C297" s="2"/>
    </row>
    <row r="298" spans="3:3" x14ac:dyDescent="0.25">
      <c r="C298" s="2"/>
    </row>
    <row r="299" spans="3:3" x14ac:dyDescent="0.25">
      <c r="C299" s="2"/>
    </row>
    <row r="300" spans="3:3" x14ac:dyDescent="0.25">
      <c r="C300" s="2"/>
    </row>
    <row r="301" spans="3:3" x14ac:dyDescent="0.25">
      <c r="C301" s="2"/>
    </row>
    <row r="302" spans="3:3" x14ac:dyDescent="0.25">
      <c r="C302" s="2"/>
    </row>
    <row r="303" spans="3:3" x14ac:dyDescent="0.25">
      <c r="C303" s="2"/>
    </row>
    <row r="304" spans="3:3" x14ac:dyDescent="0.25">
      <c r="C304" s="2"/>
    </row>
    <row r="305" spans="3:3" x14ac:dyDescent="0.25">
      <c r="C305" s="2"/>
    </row>
    <row r="306" spans="3:3" x14ac:dyDescent="0.25">
      <c r="C306" s="2"/>
    </row>
    <row r="307" spans="3:3" x14ac:dyDescent="0.25">
      <c r="C307" s="2"/>
    </row>
    <row r="308" spans="3:3" x14ac:dyDescent="0.25">
      <c r="C308" s="2"/>
    </row>
    <row r="309" spans="3:3" x14ac:dyDescent="0.25">
      <c r="C309" s="2"/>
    </row>
    <row r="310" spans="3:3" x14ac:dyDescent="0.25">
      <c r="C310" s="2"/>
    </row>
    <row r="311" spans="3:3" x14ac:dyDescent="0.25">
      <c r="C311" s="2"/>
    </row>
    <row r="312" spans="3:3" x14ac:dyDescent="0.25">
      <c r="C312" s="2"/>
    </row>
    <row r="313" spans="3:3" x14ac:dyDescent="0.25">
      <c r="C313" s="2"/>
    </row>
    <row r="314" spans="3:3" x14ac:dyDescent="0.25">
      <c r="C314" s="2"/>
    </row>
    <row r="315" spans="3:3" x14ac:dyDescent="0.25">
      <c r="C315" s="2"/>
    </row>
    <row r="316" spans="3:3" x14ac:dyDescent="0.25">
      <c r="C316" s="2"/>
    </row>
    <row r="317" spans="3:3" x14ac:dyDescent="0.25">
      <c r="C317" s="2"/>
    </row>
    <row r="318" spans="3:3" x14ac:dyDescent="0.25">
      <c r="C318" s="2"/>
    </row>
    <row r="319" spans="3:3" x14ac:dyDescent="0.25">
      <c r="C319" s="2"/>
    </row>
    <row r="320" spans="3:3" x14ac:dyDescent="0.25">
      <c r="C320" s="2"/>
    </row>
    <row r="321" spans="3:3" x14ac:dyDescent="0.25">
      <c r="C321" s="2"/>
    </row>
    <row r="322" spans="3:3" x14ac:dyDescent="0.25">
      <c r="C322" s="2"/>
    </row>
    <row r="323" spans="3:3" x14ac:dyDescent="0.25">
      <c r="C323" s="2"/>
    </row>
    <row r="324" spans="3:3" x14ac:dyDescent="0.25">
      <c r="C324" s="2"/>
    </row>
    <row r="325" spans="3:3" x14ac:dyDescent="0.25">
      <c r="C325" s="2"/>
    </row>
    <row r="326" spans="3:3" x14ac:dyDescent="0.25">
      <c r="C326" s="2"/>
    </row>
    <row r="327" spans="3:3" x14ac:dyDescent="0.25">
      <c r="C327" s="2"/>
    </row>
    <row r="328" spans="3:3" x14ac:dyDescent="0.25">
      <c r="C328" s="2"/>
    </row>
    <row r="329" spans="3:3" x14ac:dyDescent="0.25">
      <c r="C329" s="2"/>
    </row>
    <row r="330" spans="3:3" x14ac:dyDescent="0.25">
      <c r="C330" s="2"/>
    </row>
    <row r="331" spans="3:3" x14ac:dyDescent="0.25">
      <c r="C331" s="2"/>
    </row>
    <row r="332" spans="3:3" x14ac:dyDescent="0.25">
      <c r="C332" s="2"/>
    </row>
    <row r="333" spans="3:3" x14ac:dyDescent="0.25">
      <c r="C333" s="2"/>
    </row>
    <row r="334" spans="3:3" x14ac:dyDescent="0.25">
      <c r="C334" s="2"/>
    </row>
    <row r="335" spans="3:3" x14ac:dyDescent="0.25">
      <c r="C335" s="2"/>
    </row>
    <row r="336" spans="3:3" x14ac:dyDescent="0.25">
      <c r="C336" s="2"/>
    </row>
    <row r="337" spans="3:3" x14ac:dyDescent="0.25">
      <c r="C337" s="2"/>
    </row>
    <row r="338" spans="3:3" x14ac:dyDescent="0.25">
      <c r="C338" s="2"/>
    </row>
    <row r="339" spans="3:3" x14ac:dyDescent="0.25">
      <c r="C339" s="2"/>
    </row>
    <row r="340" spans="3:3" x14ac:dyDescent="0.25">
      <c r="C340" s="2"/>
    </row>
    <row r="341" spans="3:3" x14ac:dyDescent="0.25">
      <c r="C341" s="2"/>
    </row>
    <row r="342" spans="3:3" x14ac:dyDescent="0.25">
      <c r="C342" s="2"/>
    </row>
    <row r="343" spans="3:3" x14ac:dyDescent="0.25">
      <c r="C343" s="2"/>
    </row>
    <row r="344" spans="3:3" x14ac:dyDescent="0.25">
      <c r="C344" s="2"/>
    </row>
    <row r="345" spans="3:3" x14ac:dyDescent="0.25">
      <c r="C345" s="2"/>
    </row>
    <row r="346" spans="3:3" x14ac:dyDescent="0.25">
      <c r="C346" s="2"/>
    </row>
    <row r="347" spans="3:3" x14ac:dyDescent="0.25">
      <c r="C347" s="2"/>
    </row>
    <row r="348" spans="3:3" x14ac:dyDescent="0.25">
      <c r="C348" s="2"/>
    </row>
    <row r="349" spans="3:3" x14ac:dyDescent="0.25">
      <c r="C349" s="2"/>
    </row>
    <row r="350" spans="3:3" x14ac:dyDescent="0.25">
      <c r="C350" s="2"/>
    </row>
    <row r="351" spans="3:3" x14ac:dyDescent="0.25">
      <c r="C351" s="2"/>
    </row>
    <row r="352" spans="3:3" x14ac:dyDescent="0.25">
      <c r="C352" s="2"/>
    </row>
    <row r="353" spans="3:3" x14ac:dyDescent="0.25">
      <c r="C353" s="2"/>
    </row>
    <row r="354" spans="3:3" x14ac:dyDescent="0.25">
      <c r="C354" s="2"/>
    </row>
    <row r="355" spans="3:3" x14ac:dyDescent="0.25">
      <c r="C355" s="2"/>
    </row>
    <row r="356" spans="3:3" x14ac:dyDescent="0.25">
      <c r="C356" s="2"/>
    </row>
    <row r="357" spans="3:3" x14ac:dyDescent="0.25">
      <c r="C357" s="2"/>
    </row>
    <row r="358" spans="3:3" x14ac:dyDescent="0.25">
      <c r="C358" s="2"/>
    </row>
    <row r="359" spans="3:3" x14ac:dyDescent="0.25">
      <c r="C359" s="2"/>
    </row>
    <row r="360" spans="3:3" x14ac:dyDescent="0.25">
      <c r="C360" s="2"/>
    </row>
    <row r="361" spans="3:3" x14ac:dyDescent="0.25">
      <c r="C361" s="2"/>
    </row>
    <row r="362" spans="3:3" x14ac:dyDescent="0.25">
      <c r="C362" s="2"/>
    </row>
    <row r="363" spans="3:3" x14ac:dyDescent="0.25">
      <c r="C363" s="2"/>
    </row>
    <row r="364" spans="3:3" x14ac:dyDescent="0.25">
      <c r="C364" s="2"/>
    </row>
    <row r="365" spans="3:3" x14ac:dyDescent="0.25">
      <c r="C365" s="2"/>
    </row>
    <row r="366" spans="3:3" x14ac:dyDescent="0.25">
      <c r="C366" s="2"/>
    </row>
    <row r="367" spans="3:3" x14ac:dyDescent="0.25">
      <c r="C367" s="2"/>
    </row>
    <row r="368" spans="3:3" x14ac:dyDescent="0.25">
      <c r="C368" s="2"/>
    </row>
    <row r="369" spans="3:3" x14ac:dyDescent="0.25">
      <c r="C369" s="2"/>
    </row>
    <row r="370" spans="3:3" x14ac:dyDescent="0.25">
      <c r="C370" s="2"/>
    </row>
    <row r="371" spans="3:3" x14ac:dyDescent="0.25">
      <c r="C371" s="2"/>
    </row>
    <row r="372" spans="3:3" x14ac:dyDescent="0.25">
      <c r="C372" s="2"/>
    </row>
    <row r="373" spans="3:3" x14ac:dyDescent="0.25">
      <c r="C373" s="2"/>
    </row>
    <row r="374" spans="3:3" x14ac:dyDescent="0.25">
      <c r="C374" s="2"/>
    </row>
    <row r="375" spans="3:3" x14ac:dyDescent="0.25">
      <c r="C375" s="2"/>
    </row>
    <row r="376" spans="3:3" x14ac:dyDescent="0.25">
      <c r="C376" s="2"/>
    </row>
    <row r="377" spans="3:3" x14ac:dyDescent="0.25">
      <c r="C377" s="2"/>
    </row>
    <row r="378" spans="3:3" x14ac:dyDescent="0.25">
      <c r="C378" s="2"/>
    </row>
    <row r="379" spans="3:3" x14ac:dyDescent="0.25">
      <c r="C379" s="2"/>
    </row>
    <row r="380" spans="3:3" x14ac:dyDescent="0.25">
      <c r="C380" s="2"/>
    </row>
    <row r="381" spans="3:3" x14ac:dyDescent="0.25">
      <c r="C381" s="2"/>
    </row>
    <row r="382" spans="3:3" x14ac:dyDescent="0.25">
      <c r="C382" s="2"/>
    </row>
    <row r="383" spans="3:3" x14ac:dyDescent="0.25">
      <c r="C383" s="2"/>
    </row>
    <row r="384" spans="3:3" x14ac:dyDescent="0.25">
      <c r="C384" s="2"/>
    </row>
    <row r="385" spans="3:3" x14ac:dyDescent="0.25">
      <c r="C385" s="2"/>
    </row>
    <row r="386" spans="3:3" x14ac:dyDescent="0.25">
      <c r="C386" s="2"/>
    </row>
    <row r="387" spans="3:3" x14ac:dyDescent="0.25">
      <c r="C387" s="2"/>
    </row>
    <row r="388" spans="3:3" x14ac:dyDescent="0.25">
      <c r="C388" s="2"/>
    </row>
    <row r="389" spans="3:3" x14ac:dyDescent="0.25">
      <c r="C389" s="2"/>
    </row>
    <row r="390" spans="3:3" x14ac:dyDescent="0.25">
      <c r="C390" s="2"/>
    </row>
    <row r="391" spans="3:3" x14ac:dyDescent="0.25">
      <c r="C391" s="2"/>
    </row>
    <row r="392" spans="3:3" x14ac:dyDescent="0.25">
      <c r="C392" s="2"/>
    </row>
    <row r="393" spans="3:3" x14ac:dyDescent="0.25">
      <c r="C393" s="2"/>
    </row>
    <row r="394" spans="3:3" x14ac:dyDescent="0.25">
      <c r="C394" s="2"/>
    </row>
    <row r="395" spans="3:3" x14ac:dyDescent="0.25">
      <c r="C395" s="2"/>
    </row>
    <row r="396" spans="3:3" x14ac:dyDescent="0.25">
      <c r="C396" s="2"/>
    </row>
    <row r="397" spans="3:3" x14ac:dyDescent="0.25">
      <c r="C397" s="2"/>
    </row>
    <row r="398" spans="3:3" x14ac:dyDescent="0.25">
      <c r="C398" s="2"/>
    </row>
    <row r="399" spans="3:3" x14ac:dyDescent="0.25">
      <c r="C399" s="2"/>
    </row>
    <row r="400" spans="3:3" x14ac:dyDescent="0.25">
      <c r="C400" s="2"/>
    </row>
    <row r="401" spans="3:3" x14ac:dyDescent="0.25">
      <c r="C401" s="2"/>
    </row>
    <row r="402" spans="3:3" x14ac:dyDescent="0.25">
      <c r="C402" s="2"/>
    </row>
    <row r="403" spans="3:3" x14ac:dyDescent="0.25">
      <c r="C403" s="2"/>
    </row>
    <row r="404" spans="3:3" x14ac:dyDescent="0.25">
      <c r="C404" s="2"/>
    </row>
    <row r="405" spans="3:3" x14ac:dyDescent="0.25">
      <c r="C405" s="2"/>
    </row>
    <row r="406" spans="3:3" x14ac:dyDescent="0.25">
      <c r="C406" s="2"/>
    </row>
    <row r="407" spans="3:3" x14ac:dyDescent="0.25">
      <c r="C407" s="2"/>
    </row>
    <row r="408" spans="3:3" x14ac:dyDescent="0.25">
      <c r="C408" s="2"/>
    </row>
    <row r="409" spans="3:3" x14ac:dyDescent="0.25">
      <c r="C409" s="2"/>
    </row>
    <row r="410" spans="3:3" x14ac:dyDescent="0.25">
      <c r="C410" s="2"/>
    </row>
    <row r="411" spans="3:3" x14ac:dyDescent="0.25">
      <c r="C411" s="2"/>
    </row>
    <row r="412" spans="3:3" x14ac:dyDescent="0.25">
      <c r="C412" s="2"/>
    </row>
  </sheetData>
  <pageMargins left="0.11810804899387577" right="0.11810804899387577" top="0.15748031496062992" bottom="0.15748031496062992" header="0.31496062992125984" footer="0.31496062992125984"/>
  <pageSetup scale="60" orientation="landscape" verticalDpi="0" r:id="rId1"/>
  <colBreaks count="1" manualBreakCount="1">
    <brk id="7" max="1048575" man="1"/>
  </colBreaks>
  <ignoredErrors>
    <ignoredError sqref="F46:G46 F53:G53 G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დანართი 1. 2019წ საშტატო</vt:lpstr>
      <vt:lpstr>დანართი 2. ბიუჯეტი 2020</vt:lpstr>
      <vt:lpstr>დანართი 3. საშტატო (80)</vt:lpstr>
      <vt:lpstr>'დანართი 2. ბიუჯეტი 2020'!Print_Area</vt:lpstr>
      <vt:lpstr>'დანართი 3. საშტატო (80)'!Print_Area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2019-10-31T14:37:33Z</dcterms:modified>
</cp:coreProperties>
</file>